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spley Heath Parish Council\Finance\2020-21\"/>
    </mc:Choice>
  </mc:AlternateContent>
  <xr:revisionPtr revIDLastSave="0" documentId="13_ncr:1_{AA1E4501-07B0-4A40-8040-448879EE8A6C}" xr6:coauthVersionLast="45" xr6:coauthVersionMax="45" xr10:uidLastSave="{00000000-0000-0000-0000-000000000000}"/>
  <bookViews>
    <workbookView xWindow="30" yWindow="600" windowWidth="23970" windowHeight="12900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33" i="1"/>
  <c r="E14" i="1"/>
  <c r="C28" i="1" l="1"/>
  <c r="C51" i="1"/>
  <c r="P19" i="1" l="1"/>
  <c r="AB49" i="1" l="1"/>
  <c r="AB11" i="1"/>
  <c r="AA49" i="1" l="1"/>
  <c r="AA11" i="1"/>
  <c r="O51" i="1"/>
  <c r="P51" i="1" s="1"/>
  <c r="Z49" i="1"/>
  <c r="Y49" i="1"/>
  <c r="X49" i="1"/>
  <c r="N49" i="1"/>
  <c r="N53" i="1" s="1"/>
  <c r="M49" i="1"/>
  <c r="M53" i="1" s="1"/>
  <c r="L49" i="1"/>
  <c r="L53" i="1" s="1"/>
  <c r="K49" i="1"/>
  <c r="K53" i="1" s="1"/>
  <c r="J49" i="1"/>
  <c r="J53" i="1" s="1"/>
  <c r="I49" i="1"/>
  <c r="I53" i="1" s="1"/>
  <c r="H49" i="1"/>
  <c r="H53" i="1" s="1"/>
  <c r="G49" i="1"/>
  <c r="G53" i="1" s="1"/>
  <c r="F49" i="1"/>
  <c r="F53" i="1" s="1"/>
  <c r="E49" i="1"/>
  <c r="E53" i="1" s="1"/>
  <c r="D49" i="1"/>
  <c r="D53" i="1" s="1"/>
  <c r="C49" i="1"/>
  <c r="C53" i="1" s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39" i="1"/>
  <c r="O39" i="1"/>
  <c r="P38" i="1"/>
  <c r="O38" i="1"/>
  <c r="P37" i="1"/>
  <c r="O37" i="1"/>
  <c r="P36" i="1"/>
  <c r="O36" i="1"/>
  <c r="P35" i="1"/>
  <c r="O35" i="1"/>
  <c r="P33" i="1"/>
  <c r="O33" i="1"/>
  <c r="P32" i="1"/>
  <c r="O32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2" i="1" s="1"/>
  <c r="M11" i="1"/>
  <c r="M52" i="1" s="1"/>
  <c r="L11" i="1"/>
  <c r="L52" i="1" s="1"/>
  <c r="K11" i="1"/>
  <c r="K52" i="1" s="1"/>
  <c r="J11" i="1"/>
  <c r="J52" i="1" s="1"/>
  <c r="I11" i="1"/>
  <c r="I52" i="1" s="1"/>
  <c r="H11" i="1"/>
  <c r="H52" i="1" s="1"/>
  <c r="G11" i="1"/>
  <c r="G52" i="1" s="1"/>
  <c r="F11" i="1"/>
  <c r="F52" i="1" s="1"/>
  <c r="E11" i="1"/>
  <c r="E52" i="1" s="1"/>
  <c r="D11" i="1"/>
  <c r="D52" i="1" s="1"/>
  <c r="C11" i="1"/>
  <c r="C52" i="1" s="1"/>
  <c r="P10" i="1"/>
  <c r="O10" i="1"/>
  <c r="P9" i="1"/>
  <c r="O9" i="1"/>
  <c r="P8" i="1"/>
  <c r="O8" i="1"/>
  <c r="P7" i="1"/>
  <c r="O7" i="1"/>
  <c r="P6" i="1"/>
  <c r="P5" i="1"/>
  <c r="O5" i="1"/>
  <c r="Q41" i="1" l="1"/>
  <c r="Q43" i="1"/>
  <c r="Q28" i="1"/>
  <c r="Q42" i="1"/>
  <c r="Q33" i="1"/>
  <c r="Q37" i="1"/>
  <c r="Q48" i="1"/>
  <c r="Q17" i="1"/>
  <c r="Q45" i="1"/>
  <c r="Q29" i="1"/>
  <c r="Q7" i="1"/>
  <c r="Q9" i="1"/>
  <c r="Q46" i="1"/>
  <c r="Q38" i="1"/>
  <c r="Q27" i="1"/>
  <c r="Q23" i="1"/>
  <c r="Q26" i="1"/>
  <c r="Q32" i="1"/>
  <c r="C54" i="1"/>
  <c r="D51" i="1" s="1"/>
  <c r="D54" i="1" s="1"/>
  <c r="E51" i="1" s="1"/>
  <c r="E54" i="1" s="1"/>
  <c r="F51" i="1" s="1"/>
  <c r="F54" i="1" s="1"/>
  <c r="G51" i="1" s="1"/>
  <c r="G54" i="1" s="1"/>
  <c r="H51" i="1" s="1"/>
  <c r="H54" i="1" s="1"/>
  <c r="I51" i="1" s="1"/>
  <c r="I54" i="1" s="1"/>
  <c r="J51" i="1" s="1"/>
  <c r="J54" i="1" s="1"/>
  <c r="K51" i="1" s="1"/>
  <c r="K54" i="1" s="1"/>
  <c r="L51" i="1" s="1"/>
  <c r="L54" i="1" s="1"/>
  <c r="M51" i="1" s="1"/>
  <c r="M54" i="1" s="1"/>
  <c r="N51" i="1" s="1"/>
  <c r="N54" i="1" s="1"/>
  <c r="Q35" i="1"/>
  <c r="O49" i="1"/>
  <c r="O53" i="1" s="1"/>
  <c r="P53" i="1" s="1"/>
  <c r="P11" i="1"/>
  <c r="Q6" i="1"/>
  <c r="Q8" i="1"/>
  <c r="Q18" i="1"/>
  <c r="Q22" i="1"/>
  <c r="Q36" i="1"/>
  <c r="Q44" i="1"/>
  <c r="P49" i="1"/>
  <c r="Q39" i="1"/>
  <c r="Q47" i="1"/>
  <c r="Q10" i="1"/>
  <c r="Q21" i="1"/>
  <c r="Q5" i="1"/>
  <c r="O11" i="1"/>
  <c r="O52" i="1" s="1"/>
  <c r="Q14" i="1"/>
  <c r="Q11" i="1" l="1"/>
  <c r="O54" i="1"/>
  <c r="P54" i="1" s="1"/>
  <c r="Q54" i="1" s="1"/>
  <c r="Q53" i="1"/>
  <c r="Q49" i="1"/>
  <c r="P52" i="1"/>
  <c r="Q52" i="1" s="1"/>
</calcChain>
</file>

<file path=xl/sharedStrings.xml><?xml version="1.0" encoding="utf-8"?>
<sst xmlns="http://schemas.openxmlformats.org/spreadsheetml/2006/main" count="89" uniqueCount="78">
  <si>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</si>
  <si>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</si>
  <si>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</si>
  <si>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</si>
  <si>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</si>
  <si>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</si>
  <si>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</si>
  <si>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</si>
  <si>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</si>
  <si>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</si>
  <si>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</si>
  <si>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</si>
  <si>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</si>
  <si>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</si>
  <si>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</si>
  <si>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</si>
  <si>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</si>
  <si>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</si>
  <si>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</si>
  <si>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</si>
  <si>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</si>
  <si>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</si>
  <si>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</si>
  <si>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</si>
  <si>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</si>
  <si>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</si>
  <si>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</si>
  <si>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</si>
  <si>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</si>
  <si>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</si>
  <si>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</si>
  <si>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</si>
  <si>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</si>
  <si>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</si>
  <si>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</si>
  <si>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</si>
  <si>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</si>
  <si>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</si>
  <si>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</si>
  <si>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</si>
  <si>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</si>
  <si>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</si>
  <si>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</si>
  <si>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</si>
  <si>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</si>
  <si>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</si>
  <si>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</si>
  <si>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</si>
  <si>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</si>
  <si>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</si>
  <si>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</si>
  <si>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</si>
  <si>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</si>
  <si>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</si>
  <si>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</si>
  <si>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</si>
  <si>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</si>
  <si>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</si>
  <si>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</si>
  <si>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</si>
  <si>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</si>
  <si>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</si>
  <si>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</si>
  <si>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</si>
  <si>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</si>
  <si>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</si>
  <si>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</si>
  <si>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</si>
  <si>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</si>
  <si>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</si>
  <si>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</si>
  <si>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</si>
  <si>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</si>
  <si>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</si>
  <si>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</si>
  <si>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</si>
  <si>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PROPOSED BUDGET 2020/21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</si>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</sst>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14" fillId="0" borderId="0" xfId="1" applyNumberFormat="1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5" fillId="0" borderId="0" xfId="0" applyFont="1"/>
    <xf numFmtId="6" fontId="16" fillId="0" borderId="0" xfId="1" applyNumberFormat="1" applyFont="1" applyFill="1"/>
    <xf numFmtId="6" fontId="16" fillId="0" borderId="0" xfId="1" applyNumberFormat="1" applyFont="1" applyFill="1" applyAlignment="1"/>
    <xf numFmtId="6" fontId="17" fillId="0" borderId="0" xfId="1" applyNumberFormat="1" applyFont="1" applyFill="1"/>
    <xf numFmtId="6" fontId="16" fillId="0" borderId="0" xfId="0" applyNumberFormat="1" applyFont="1" applyFill="1"/>
    <xf numFmtId="165" fontId="16" fillId="0" borderId="0" xfId="0" applyNumberFormat="1" applyFo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B55"/>
  <sheetViews>
    <sheetView tabSelected="1" workbookViewId="0">
      <selection activeCell="H54" sqref="H54"/>
    </sheetView>
  </sheetViews>
  <sheetFormatPr defaultRowHeight="15" x14ac:dyDescent="0.25"/>
  <cols>
    <col min="2" max="2" width="18.28515625" customWidth="1"/>
    <col min="3" max="7" width="8.28515625" customWidth="1"/>
    <col min="8" max="8" width="8.140625" customWidth="1"/>
    <col min="9" max="14" width="8.28515625" customWidth="1"/>
    <col min="18" max="18" width="3.140625" customWidth="1"/>
    <col min="19" max="23" width="9.140625" hidden="1" customWidth="1"/>
  </cols>
  <sheetData>
    <row r="1" spans="1:28" ht="18" x14ac:dyDescent="0.25">
      <c r="A1" s="1" t="s">
        <v>76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</row>
    <row r="2" spans="1:28" ht="12" customHeight="1" x14ac:dyDescent="0.25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8" ht="12" customHeight="1" x14ac:dyDescent="0.25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8" ht="12" customHeight="1" x14ac:dyDescent="0.25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8" ht="12" customHeight="1" x14ac:dyDescent="0.25">
      <c r="B5" t="s">
        <v>28</v>
      </c>
      <c r="C5" s="69">
        <v>2.74</v>
      </c>
      <c r="D5" s="69">
        <v>2.74</v>
      </c>
      <c r="E5" s="72">
        <v>0.15</v>
      </c>
      <c r="F5" s="69">
        <v>0.14000000000000001</v>
      </c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5.7700000000000005</v>
      </c>
      <c r="P5" s="15">
        <f t="shared" ref="P5:P10" si="1">SUM(C5:N5)</f>
        <v>5.7700000000000005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</row>
    <row r="6" spans="1:28" ht="12" customHeight="1" x14ac:dyDescent="0.25">
      <c r="B6" t="s">
        <v>29</v>
      </c>
      <c r="C6" s="69">
        <v>8106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8106</v>
      </c>
      <c r="Q6" s="29">
        <f t="shared" si="2"/>
        <v>-85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</row>
    <row r="7" spans="1:28" ht="12" customHeight="1" x14ac:dyDescent="0.25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</row>
    <row r="8" spans="1:28" ht="12" customHeight="1" x14ac:dyDescent="0.25">
      <c r="B8" t="s">
        <v>31</v>
      </c>
      <c r="C8" s="24"/>
      <c r="D8" s="24"/>
      <c r="E8" s="11"/>
      <c r="F8" s="69">
        <v>350</v>
      </c>
      <c r="G8" s="11"/>
      <c r="H8" s="30"/>
      <c r="I8" s="11"/>
      <c r="J8" s="30"/>
      <c r="K8" s="11"/>
      <c r="L8" s="11"/>
      <c r="M8" s="11"/>
      <c r="N8" s="11"/>
      <c r="O8" s="6">
        <f t="shared" si="0"/>
        <v>350</v>
      </c>
      <c r="P8" s="15">
        <f t="shared" si="1"/>
        <v>350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</row>
    <row r="9" spans="1:28" ht="12" customHeight="1" x14ac:dyDescent="0.25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</row>
    <row r="10" spans="1:28" ht="12" customHeight="1" x14ac:dyDescent="0.25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</row>
    <row r="11" spans="1:28" ht="12" customHeight="1" thickBot="1" x14ac:dyDescent="0.3">
      <c r="A11" t="s">
        <v>34</v>
      </c>
      <c r="C11" s="32">
        <f t="shared" ref="C11:Q11" si="3">SUM(C5:C10)</f>
        <v>8108.74</v>
      </c>
      <c r="D11" s="32">
        <f t="shared" si="3"/>
        <v>2.74</v>
      </c>
      <c r="E11" s="32">
        <f t="shared" si="3"/>
        <v>0.15</v>
      </c>
      <c r="F11" s="32">
        <f t="shared" si="3"/>
        <v>350.14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8376.77</v>
      </c>
      <c r="P11" s="34">
        <f>SUM(P5:P10)</f>
        <v>8461.77</v>
      </c>
      <c r="Q11" s="35">
        <f t="shared" si="3"/>
        <v>-85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</row>
    <row r="12" spans="1:28" ht="12" customHeight="1" thickTop="1" x14ac:dyDescent="0.25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</row>
    <row r="13" spans="1:28" ht="12" customHeight="1" x14ac:dyDescent="0.25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</row>
    <row r="14" spans="1:28" ht="12" customHeight="1" x14ac:dyDescent="0.25">
      <c r="B14" t="s">
        <v>37</v>
      </c>
      <c r="C14" s="70">
        <v>132</v>
      </c>
      <c r="D14" s="70">
        <v>132</v>
      </c>
      <c r="E14" s="70">
        <f>132+99</f>
        <v>231</v>
      </c>
      <c r="F14" s="70">
        <v>264</v>
      </c>
      <c r="G14" s="44">
        <v>165</v>
      </c>
      <c r="H14" s="44">
        <v>165</v>
      </c>
      <c r="I14" s="44">
        <v>165</v>
      </c>
      <c r="J14" s="44">
        <v>165</v>
      </c>
      <c r="K14" s="44">
        <v>165</v>
      </c>
      <c r="L14" s="44">
        <v>165</v>
      </c>
      <c r="M14" s="44">
        <v>165</v>
      </c>
      <c r="N14" s="44">
        <v>165</v>
      </c>
      <c r="O14" s="40">
        <f>SUM(C14:N14)</f>
        <v>2079</v>
      </c>
      <c r="P14" s="15">
        <f>SUM(C14:N14)</f>
        <v>2079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</row>
    <row r="15" spans="1:28" ht="12" customHeight="1" x14ac:dyDescent="0.25">
      <c r="B15" t="s">
        <v>38</v>
      </c>
      <c r="C15" s="41"/>
      <c r="D15" s="41"/>
      <c r="E15" s="70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3" si="4">SUM(C15:N15)</f>
        <v>100</v>
      </c>
      <c r="P15" s="15">
        <f t="shared" ref="P15:P48" si="5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</row>
    <row r="16" spans="1:28" ht="12" customHeight="1" x14ac:dyDescent="0.25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</row>
    <row r="17" spans="1:28" ht="12" customHeight="1" x14ac:dyDescent="0.25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4"/>
        <v>50</v>
      </c>
      <c r="P17" s="15">
        <f t="shared" si="5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</row>
    <row r="18" spans="1:28" ht="12" customHeight="1" x14ac:dyDescent="0.25">
      <c r="B18" t="s">
        <v>41</v>
      </c>
      <c r="C18" s="24"/>
      <c r="D18" s="24"/>
      <c r="E18" s="69">
        <v>52.82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4"/>
        <v>127.82</v>
      </c>
      <c r="P18" s="15">
        <f t="shared" si="5"/>
        <v>127.82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</row>
    <row r="19" spans="1:28" s="64" customFormat="1" ht="12" customHeight="1" x14ac:dyDescent="0.25">
      <c r="B19" s="64" t="s">
        <v>77</v>
      </c>
      <c r="C19" s="69">
        <v>138.46</v>
      </c>
      <c r="D19" s="43"/>
      <c r="E19" s="43"/>
      <c r="F19" s="43"/>
      <c r="G19" s="43">
        <v>10</v>
      </c>
      <c r="H19" s="43">
        <v>10</v>
      </c>
      <c r="I19" s="43">
        <v>10</v>
      </c>
      <c r="J19" s="43">
        <v>10</v>
      </c>
      <c r="K19" s="43">
        <v>10</v>
      </c>
      <c r="L19" s="43">
        <v>10</v>
      </c>
      <c r="M19" s="43">
        <v>10</v>
      </c>
      <c r="N19" s="43">
        <v>10</v>
      </c>
      <c r="O19" s="65">
        <v>120</v>
      </c>
      <c r="P19" s="47">
        <f>SUM(C19:N19)</f>
        <v>218.46</v>
      </c>
      <c r="Q19" s="66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2" customHeight="1" x14ac:dyDescent="0.25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</row>
    <row r="21" spans="1:28" ht="12" customHeight="1" x14ac:dyDescent="0.25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4"/>
        <v>0</v>
      </c>
      <c r="P21" s="15">
        <f t="shared" si="5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</row>
    <row r="22" spans="1:28" ht="12" customHeight="1" x14ac:dyDescent="0.25">
      <c r="B22" t="s">
        <v>44</v>
      </c>
      <c r="C22" s="24"/>
      <c r="D22" s="24"/>
      <c r="E22" s="11"/>
      <c r="F22" s="69">
        <v>349.94</v>
      </c>
      <c r="G22" s="43"/>
      <c r="H22" s="11"/>
      <c r="I22" s="43"/>
      <c r="J22" s="43"/>
      <c r="K22" s="43"/>
      <c r="L22" s="43"/>
      <c r="M22" s="43"/>
      <c r="N22" s="11"/>
      <c r="O22" s="6">
        <f t="shared" si="4"/>
        <v>349.94</v>
      </c>
      <c r="P22" s="15">
        <f t="shared" si="5"/>
        <v>349.94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</row>
    <row r="23" spans="1:28" ht="12" customHeight="1" x14ac:dyDescent="0.25">
      <c r="B23" t="s">
        <v>45</v>
      </c>
      <c r="C23" s="2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4"/>
        <v>0</v>
      </c>
      <c r="P23" s="15">
        <f t="shared" si="5"/>
        <v>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</row>
    <row r="24" spans="1:28" ht="12" customHeight="1" x14ac:dyDescent="0.25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4"/>
        <v>0</v>
      </c>
      <c r="P24" s="15">
        <f t="shared" si="5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</row>
    <row r="25" spans="1:28" ht="12" customHeight="1" x14ac:dyDescent="0.25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4"/>
        <v>0</v>
      </c>
      <c r="P25" s="15">
        <f t="shared" si="5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" customHeight="1" x14ac:dyDescent="0.25">
      <c r="B26" s="46" t="s">
        <v>48</v>
      </c>
      <c r="C26" s="69">
        <v>65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4"/>
        <v>65</v>
      </c>
      <c r="P26" s="15">
        <f t="shared" si="5"/>
        <v>65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</row>
    <row r="27" spans="1:28" ht="12" customHeight="1" x14ac:dyDescent="0.25">
      <c r="B27" s="46" t="s">
        <v>49</v>
      </c>
      <c r="C27" s="69">
        <v>145</v>
      </c>
      <c r="D27" s="24"/>
      <c r="E27" s="11"/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4"/>
        <v>145</v>
      </c>
      <c r="P27" s="15">
        <f t="shared" si="5"/>
        <v>145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</row>
    <row r="28" spans="1:28" ht="12" customHeight="1" x14ac:dyDescent="0.25">
      <c r="B28" s="45" t="s">
        <v>50</v>
      </c>
      <c r="C28" s="69">
        <f>21+73.99</f>
        <v>94.99</v>
      </c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4"/>
        <v>94.99</v>
      </c>
      <c r="P28" s="15">
        <f t="shared" si="5"/>
        <v>94.99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" customHeight="1" x14ac:dyDescent="0.25">
      <c r="B29" s="45" t="s">
        <v>51</v>
      </c>
      <c r="C29" s="24"/>
      <c r="D29" s="24"/>
      <c r="E29" s="24"/>
      <c r="F29" s="11"/>
      <c r="G29" s="11"/>
      <c r="H29" s="11"/>
      <c r="I29" s="11"/>
      <c r="J29" s="30"/>
      <c r="K29" s="11">
        <v>75</v>
      </c>
      <c r="L29" s="11"/>
      <c r="M29" s="11"/>
      <c r="N29" s="11"/>
      <c r="O29" s="6">
        <f>SUM(C29:N29)</f>
        <v>75</v>
      </c>
      <c r="P29" s="15">
        <f>SUM(C29:N29)</f>
        <v>75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</row>
    <row r="30" spans="1:28" x14ac:dyDescent="0.25">
      <c r="B30" s="45" t="s">
        <v>67</v>
      </c>
      <c r="E30" s="73">
        <v>30</v>
      </c>
    </row>
    <row r="31" spans="1:28" ht="12" customHeight="1" x14ac:dyDescent="0.25">
      <c r="A31" s="18" t="s">
        <v>52</v>
      </c>
      <c r="C31" s="24"/>
      <c r="D31" s="24"/>
      <c r="E31" s="24"/>
      <c r="F31" s="11"/>
      <c r="G31" s="11"/>
      <c r="H31" s="11"/>
      <c r="I31" s="11"/>
      <c r="J31" s="11"/>
      <c r="K31" s="11"/>
      <c r="L31" s="11"/>
      <c r="M31" s="11"/>
      <c r="N31" s="11"/>
      <c r="O31" s="6"/>
      <c r="P31" s="15"/>
      <c r="Q31" s="29"/>
      <c r="S31" s="15"/>
      <c r="T31" s="15"/>
      <c r="U31" s="15"/>
      <c r="V31" s="15"/>
      <c r="W31" s="15"/>
      <c r="X31" s="15">
        <v>0</v>
      </c>
      <c r="Y31" s="15">
        <v>0</v>
      </c>
      <c r="AB31" s="15"/>
    </row>
    <row r="32" spans="1:28" ht="12" customHeight="1" x14ac:dyDescent="0.25">
      <c r="B32" t="s">
        <v>53</v>
      </c>
      <c r="C32" s="69">
        <v>883.49</v>
      </c>
      <c r="D32" s="24"/>
      <c r="E32" s="11"/>
      <c r="F32" s="43"/>
      <c r="G32" s="43"/>
      <c r="H32" s="43"/>
      <c r="I32" s="47"/>
      <c r="J32" s="11">
        <v>650</v>
      </c>
      <c r="K32" s="11"/>
      <c r="L32" s="11"/>
      <c r="M32" s="11"/>
      <c r="N32" s="11"/>
      <c r="O32" s="6">
        <f t="shared" si="4"/>
        <v>1533.49</v>
      </c>
      <c r="P32" s="15">
        <f t="shared" si="5"/>
        <v>1533.49</v>
      </c>
      <c r="Q32" s="29">
        <f>P32-O32</f>
        <v>0</v>
      </c>
      <c r="S32" s="15">
        <v>192.78</v>
      </c>
      <c r="T32" s="15">
        <v>0</v>
      </c>
      <c r="U32" s="15">
        <v>453.53</v>
      </c>
      <c r="V32" s="15">
        <v>0</v>
      </c>
      <c r="W32" s="15">
        <v>306.77</v>
      </c>
      <c r="X32" s="15">
        <v>320</v>
      </c>
      <c r="Y32" s="15">
        <v>320</v>
      </c>
      <c r="Z32" s="15">
        <v>724</v>
      </c>
      <c r="AA32" s="15">
        <v>1140</v>
      </c>
      <c r="AB32" s="15">
        <v>1300</v>
      </c>
    </row>
    <row r="33" spans="1:28" ht="12" customHeight="1" x14ac:dyDescent="0.25">
      <c r="B33" t="s">
        <v>54</v>
      </c>
      <c r="C33" s="24"/>
      <c r="D33" s="11"/>
      <c r="E33" s="69">
        <f>355.44+54</f>
        <v>409.44</v>
      </c>
      <c r="F33" s="11"/>
      <c r="G33" s="11"/>
      <c r="H33" s="11"/>
      <c r="I33" s="11"/>
      <c r="J33" s="11">
        <v>160</v>
      </c>
      <c r="K33" s="11"/>
      <c r="L33" s="11"/>
      <c r="M33" s="11"/>
      <c r="N33" s="11"/>
      <c r="O33" s="6">
        <f t="shared" si="4"/>
        <v>569.44000000000005</v>
      </c>
      <c r="P33" s="15">
        <f t="shared" si="5"/>
        <v>569.44000000000005</v>
      </c>
      <c r="Q33" s="29">
        <f>P33-O33</f>
        <v>0</v>
      </c>
      <c r="S33" s="15">
        <v>206.32</v>
      </c>
      <c r="T33" s="15">
        <v>206.32</v>
      </c>
      <c r="U33" s="15">
        <v>107.3</v>
      </c>
      <c r="V33" s="15">
        <v>53.65</v>
      </c>
      <c r="W33" s="15">
        <v>156.99</v>
      </c>
      <c r="X33" s="15">
        <v>640</v>
      </c>
      <c r="Y33" s="15">
        <v>640</v>
      </c>
      <c r="Z33" s="15">
        <v>450</v>
      </c>
      <c r="AA33" s="15">
        <v>305</v>
      </c>
      <c r="AB33" s="15">
        <v>320</v>
      </c>
    </row>
    <row r="34" spans="1:28" ht="12" customHeight="1" x14ac:dyDescent="0.25">
      <c r="A34" s="18" t="s">
        <v>31</v>
      </c>
      <c r="C34" s="24"/>
      <c r="D34" s="24"/>
      <c r="E34" s="24"/>
      <c r="F34" s="43"/>
      <c r="G34" s="43"/>
      <c r="H34" s="43"/>
      <c r="I34" s="43"/>
      <c r="J34" s="43"/>
      <c r="K34" s="11"/>
      <c r="L34" s="11"/>
      <c r="M34" s="11"/>
      <c r="N34" s="11"/>
      <c r="O34" s="6"/>
      <c r="P34" s="15"/>
      <c r="Q34" s="29"/>
      <c r="S34" s="15"/>
      <c r="T34" s="15"/>
      <c r="U34" s="15"/>
      <c r="V34" s="15"/>
      <c r="W34" s="15"/>
      <c r="X34" s="15"/>
      <c r="AB34" s="15"/>
    </row>
    <row r="35" spans="1:28" ht="12" customHeight="1" x14ac:dyDescent="0.25">
      <c r="B35" s="48" t="s">
        <v>55</v>
      </c>
      <c r="C35" s="11"/>
      <c r="D35" s="11"/>
      <c r="E35" s="69">
        <f>27+144</f>
        <v>171</v>
      </c>
      <c r="F35" s="11"/>
      <c r="G35" s="15">
        <v>27</v>
      </c>
      <c r="H35" s="11">
        <v>27</v>
      </c>
      <c r="I35" s="11">
        <v>27</v>
      </c>
      <c r="J35" s="11">
        <v>27</v>
      </c>
      <c r="K35" s="11">
        <v>327</v>
      </c>
      <c r="L35" s="11">
        <v>27</v>
      </c>
      <c r="M35" s="11">
        <v>27</v>
      </c>
      <c r="N35" s="11">
        <v>327</v>
      </c>
      <c r="O35" s="6">
        <f>SUM(C35:N35)</f>
        <v>987</v>
      </c>
      <c r="P35" s="15">
        <f t="shared" si="5"/>
        <v>987</v>
      </c>
      <c r="Q35" s="29">
        <f>P35-O35</f>
        <v>0</v>
      </c>
      <c r="S35" s="15">
        <v>853.01</v>
      </c>
      <c r="T35" s="15">
        <v>321.39999999999998</v>
      </c>
      <c r="U35" s="15">
        <v>87</v>
      </c>
      <c r="V35" s="15">
        <v>191.25</v>
      </c>
      <c r="W35" s="15">
        <v>126.25</v>
      </c>
      <c r="X35" s="15">
        <v>1025</v>
      </c>
      <c r="Y35" s="15">
        <v>1025</v>
      </c>
      <c r="Z35" s="15">
        <v>1000</v>
      </c>
      <c r="AA35" s="15">
        <v>1334</v>
      </c>
      <c r="AB35" s="15">
        <v>1224</v>
      </c>
    </row>
    <row r="36" spans="1:28" ht="12" customHeight="1" x14ac:dyDescent="0.25">
      <c r="B36" s="48" t="s">
        <v>56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ref="O36:O48" si="6">SUM(C36:N36)</f>
        <v>0</v>
      </c>
      <c r="P36" s="15">
        <f t="shared" si="5"/>
        <v>0</v>
      </c>
      <c r="Q36" s="29">
        <f>P36-O36</f>
        <v>0</v>
      </c>
      <c r="S36" s="15">
        <v>4732.32</v>
      </c>
      <c r="T36" s="15">
        <v>284.94</v>
      </c>
      <c r="U36" s="15">
        <v>200</v>
      </c>
      <c r="V36" s="15">
        <v>0</v>
      </c>
      <c r="W36" s="15">
        <v>320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" customHeight="1" x14ac:dyDescent="0.25">
      <c r="B37" s="48" t="s">
        <v>57</v>
      </c>
      <c r="C37" s="24"/>
      <c r="D37" s="24"/>
      <c r="E37" s="24"/>
      <c r="F37" s="43"/>
      <c r="G37" s="43"/>
      <c r="H37" s="43"/>
      <c r="I37" s="43"/>
      <c r="J37" s="43"/>
      <c r="K37" s="43"/>
      <c r="L37" s="43"/>
      <c r="M37" s="43"/>
      <c r="N37" s="43"/>
      <c r="O37" s="6">
        <f t="shared" si="6"/>
        <v>0</v>
      </c>
      <c r="P37" s="15">
        <f t="shared" si="5"/>
        <v>0</v>
      </c>
      <c r="Q37" s="29">
        <f>P37-O37</f>
        <v>0</v>
      </c>
      <c r="S37" s="15">
        <v>0</v>
      </c>
      <c r="T37" s="15">
        <v>0</v>
      </c>
      <c r="U37" s="15">
        <v>500</v>
      </c>
      <c r="V37" s="15">
        <v>650</v>
      </c>
      <c r="W37" s="15">
        <v>1000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</row>
    <row r="38" spans="1:28" ht="12" customHeight="1" x14ac:dyDescent="0.25">
      <c r="B38" t="s">
        <v>58</v>
      </c>
      <c r="C38" s="11"/>
      <c r="D38" s="11"/>
      <c r="E38" s="69">
        <v>119</v>
      </c>
      <c r="F38" s="11"/>
      <c r="G38" s="11"/>
      <c r="H38" s="11"/>
      <c r="I38" s="11">
        <v>160</v>
      </c>
      <c r="J38" s="11"/>
      <c r="K38" s="11"/>
      <c r="L38" s="11"/>
      <c r="M38" s="11">
        <v>160</v>
      </c>
      <c r="N38" s="43"/>
      <c r="O38" s="6">
        <f t="shared" si="6"/>
        <v>439</v>
      </c>
      <c r="P38" s="15">
        <f t="shared" si="5"/>
        <v>439</v>
      </c>
      <c r="Q38" s="29">
        <f>P38-O38</f>
        <v>0</v>
      </c>
      <c r="S38" s="15">
        <v>0</v>
      </c>
      <c r="T38" s="15">
        <v>31.72</v>
      </c>
      <c r="U38" s="15">
        <v>51.58</v>
      </c>
      <c r="V38" s="15">
        <v>37.01</v>
      </c>
      <c r="W38" s="15">
        <v>0</v>
      </c>
      <c r="X38" s="15">
        <v>150</v>
      </c>
      <c r="Y38" s="15">
        <v>150</v>
      </c>
      <c r="Z38" s="15">
        <v>211</v>
      </c>
      <c r="AA38" s="15">
        <v>520</v>
      </c>
      <c r="AB38" s="15">
        <v>640</v>
      </c>
    </row>
    <row r="39" spans="1:28" ht="12" customHeight="1" x14ac:dyDescent="0.25">
      <c r="A39" s="49"/>
      <c r="B39" s="49" t="s">
        <v>59</v>
      </c>
      <c r="C39" s="71">
        <v>429</v>
      </c>
      <c r="D39" s="50"/>
      <c r="E39" s="71">
        <v>36.96</v>
      </c>
      <c r="F39" s="51"/>
      <c r="G39" s="51"/>
      <c r="H39" s="52"/>
      <c r="I39" s="11">
        <v>500</v>
      </c>
      <c r="J39" s="53"/>
      <c r="K39" s="51"/>
      <c r="L39" s="51"/>
      <c r="M39" s="51"/>
      <c r="N39" s="67"/>
      <c r="O39" s="6">
        <f t="shared" si="6"/>
        <v>965.96</v>
      </c>
      <c r="P39" s="15">
        <f t="shared" si="5"/>
        <v>965.96</v>
      </c>
      <c r="Q39" s="54">
        <f>P39-O39</f>
        <v>0</v>
      </c>
      <c r="R39" s="49"/>
      <c r="S39" s="55">
        <v>287.88</v>
      </c>
      <c r="T39" s="55">
        <v>0</v>
      </c>
      <c r="U39" s="55">
        <v>11546.95</v>
      </c>
      <c r="V39" s="55">
        <v>4598.74</v>
      </c>
      <c r="W39" s="55">
        <v>0</v>
      </c>
      <c r="X39" s="55">
        <v>1576</v>
      </c>
      <c r="Y39" s="49">
        <v>1576</v>
      </c>
      <c r="Z39" s="49">
        <v>1108</v>
      </c>
      <c r="AA39" s="15">
        <v>1000</v>
      </c>
      <c r="AB39" s="15">
        <v>0</v>
      </c>
    </row>
    <row r="40" spans="1:28" ht="12" customHeight="1" x14ac:dyDescent="0.25">
      <c r="A40" s="18" t="s">
        <v>60</v>
      </c>
      <c r="C40" s="38"/>
      <c r="D40" s="38"/>
      <c r="E40" s="44"/>
      <c r="F40" s="44"/>
      <c r="G40" s="44"/>
      <c r="H40" s="44"/>
      <c r="I40" s="44"/>
      <c r="J40" s="11"/>
      <c r="K40" s="44"/>
      <c r="L40" s="44"/>
      <c r="M40" s="44"/>
      <c r="N40" s="44"/>
      <c r="O40" s="6"/>
      <c r="P40" s="15"/>
      <c r="Q40" s="29"/>
      <c r="S40" s="15"/>
      <c r="T40" s="15"/>
      <c r="U40" s="15"/>
      <c r="V40" s="15"/>
      <c r="W40" s="15"/>
      <c r="X40" s="15"/>
      <c r="AB40" s="15"/>
    </row>
    <row r="41" spans="1:28" ht="12" customHeight="1" x14ac:dyDescent="0.25">
      <c r="B41" s="68" t="s">
        <v>74</v>
      </c>
      <c r="C41" s="24"/>
      <c r="D41" s="24"/>
      <c r="E41" s="11"/>
      <c r="F41" s="11"/>
      <c r="G41" s="11"/>
      <c r="H41" s="11"/>
      <c r="I41" s="11">
        <v>100</v>
      </c>
      <c r="J41" s="11"/>
      <c r="K41" s="11"/>
      <c r="L41" s="11"/>
      <c r="M41" s="11"/>
      <c r="N41" s="11"/>
      <c r="O41" s="6">
        <f t="shared" si="6"/>
        <v>100</v>
      </c>
      <c r="P41" s="15">
        <f t="shared" si="5"/>
        <v>100</v>
      </c>
      <c r="Q41" s="29">
        <f>P41-O41</f>
        <v>0</v>
      </c>
      <c r="S41" s="15"/>
      <c r="T41" s="15"/>
      <c r="U41" s="15"/>
      <c r="V41" s="15"/>
      <c r="W41" s="15"/>
      <c r="X41" s="15">
        <v>0</v>
      </c>
      <c r="Y41" s="15">
        <v>0</v>
      </c>
      <c r="Z41" s="15">
        <v>100</v>
      </c>
      <c r="AA41" s="15">
        <v>100</v>
      </c>
      <c r="AB41" s="15">
        <v>100</v>
      </c>
    </row>
    <row r="42" spans="1:28" ht="12" customHeight="1" x14ac:dyDescent="0.25">
      <c r="B42" s="56" t="s">
        <v>61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6"/>
        <v>300</v>
      </c>
      <c r="P42" s="15">
        <f t="shared" si="5"/>
        <v>300</v>
      </c>
      <c r="Q42" s="29">
        <f t="shared" ref="Q42:Q47" si="7">P42-O42</f>
        <v>0</v>
      </c>
      <c r="S42" s="15">
        <v>300</v>
      </c>
      <c r="T42" s="15">
        <v>250</v>
      </c>
      <c r="U42" s="15">
        <v>400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</row>
    <row r="43" spans="1:28" ht="12" customHeight="1" x14ac:dyDescent="0.25">
      <c r="B43" s="56" t="s">
        <v>62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6"/>
        <v>300</v>
      </c>
      <c r="P43" s="15">
        <f t="shared" si="5"/>
        <v>300</v>
      </c>
      <c r="Q43" s="29">
        <f t="shared" si="7"/>
        <v>0</v>
      </c>
      <c r="S43" s="15">
        <v>100</v>
      </c>
      <c r="T43" s="15">
        <v>100</v>
      </c>
      <c r="U43" s="15">
        <v>200</v>
      </c>
      <c r="V43" s="15">
        <v>200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</row>
    <row r="44" spans="1:28" ht="12" customHeight="1" x14ac:dyDescent="0.25">
      <c r="B44" s="56" t="s">
        <v>63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6"/>
        <v>300</v>
      </c>
      <c r="P44" s="15">
        <f t="shared" si="5"/>
        <v>300</v>
      </c>
      <c r="Q44" s="29">
        <f t="shared" si="7"/>
        <v>0</v>
      </c>
      <c r="S44" s="15">
        <v>200</v>
      </c>
      <c r="T44" s="15">
        <v>250</v>
      </c>
      <c r="U44" s="15">
        <v>400</v>
      </c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</row>
    <row r="45" spans="1:28" ht="12" customHeight="1" x14ac:dyDescent="0.25">
      <c r="B45" s="56" t="s">
        <v>64</v>
      </c>
      <c r="C45" s="10"/>
      <c r="D45" s="24"/>
      <c r="E45" s="11"/>
      <c r="F45" s="15"/>
      <c r="G45" s="11"/>
      <c r="H45" s="11"/>
      <c r="I45" s="15"/>
      <c r="J45" s="11">
        <v>300</v>
      </c>
      <c r="K45" s="15"/>
      <c r="L45" s="11"/>
      <c r="M45" s="11"/>
      <c r="N45" s="11"/>
      <c r="O45" s="6">
        <f t="shared" si="6"/>
        <v>300</v>
      </c>
      <c r="P45" s="15">
        <f t="shared" si="5"/>
        <v>300</v>
      </c>
      <c r="Q45" s="29">
        <f t="shared" si="7"/>
        <v>0</v>
      </c>
      <c r="S45" s="15"/>
      <c r="T45" s="15"/>
      <c r="U45" s="15"/>
      <c r="V45" s="15">
        <v>0</v>
      </c>
      <c r="W45" s="15">
        <v>200</v>
      </c>
      <c r="X45" s="15">
        <v>200</v>
      </c>
      <c r="Y45" s="15">
        <v>200</v>
      </c>
      <c r="Z45" s="15">
        <v>300</v>
      </c>
      <c r="AA45" s="15">
        <v>300</v>
      </c>
      <c r="AB45" s="15">
        <v>300</v>
      </c>
    </row>
    <row r="46" spans="1:28" ht="12" customHeight="1" x14ac:dyDescent="0.25">
      <c r="B46" s="56" t="s">
        <v>65</v>
      </c>
      <c r="C46" s="10"/>
      <c r="D46" s="24"/>
      <c r="E46" s="11"/>
      <c r="F46" s="15"/>
      <c r="G46" s="11"/>
      <c r="H46" s="11"/>
      <c r="I46" s="15"/>
      <c r="J46" s="11">
        <v>600</v>
      </c>
      <c r="K46" s="15"/>
      <c r="L46" s="11"/>
      <c r="M46" s="11"/>
      <c r="N46" s="11"/>
      <c r="O46" s="6">
        <f t="shared" si="6"/>
        <v>600</v>
      </c>
      <c r="P46" s="15">
        <f t="shared" si="5"/>
        <v>600</v>
      </c>
      <c r="Q46" s="29">
        <f t="shared" si="7"/>
        <v>0</v>
      </c>
      <c r="S46" s="15"/>
      <c r="T46" s="15"/>
      <c r="U46" s="15"/>
      <c r="V46" s="15"/>
      <c r="W46" s="15"/>
      <c r="X46" s="15">
        <v>500</v>
      </c>
      <c r="Y46" s="15">
        <v>500</v>
      </c>
      <c r="Z46" s="15">
        <v>600</v>
      </c>
      <c r="AA46" s="15">
        <v>600</v>
      </c>
      <c r="AB46" s="15">
        <v>600</v>
      </c>
    </row>
    <row r="47" spans="1:28" ht="12" customHeight="1" x14ac:dyDescent="0.25">
      <c r="B47" s="56" t="s">
        <v>66</v>
      </c>
      <c r="C47" s="24"/>
      <c r="D47" s="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6">
        <f t="shared" si="6"/>
        <v>0</v>
      </c>
      <c r="P47" s="15">
        <f t="shared" si="5"/>
        <v>0</v>
      </c>
      <c r="Q47" s="29">
        <f t="shared" si="7"/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Z47" s="15">
        <v>0</v>
      </c>
      <c r="AA47" s="15">
        <v>0</v>
      </c>
      <c r="AB47" s="15">
        <v>0</v>
      </c>
    </row>
    <row r="48" spans="1:28" ht="12" customHeight="1" x14ac:dyDescent="0.25">
      <c r="B48" s="57" t="s">
        <v>67</v>
      </c>
      <c r="C48" s="15"/>
      <c r="D48" s="15"/>
      <c r="E48" s="15"/>
      <c r="F48" s="15"/>
      <c r="G48" s="15"/>
      <c r="H48" s="10"/>
      <c r="I48" s="15"/>
      <c r="J48" s="15"/>
      <c r="K48" s="15"/>
      <c r="L48" s="15"/>
      <c r="M48" s="15"/>
      <c r="N48" s="15"/>
      <c r="O48" s="6">
        <f t="shared" si="6"/>
        <v>0</v>
      </c>
      <c r="P48" s="15">
        <f t="shared" si="5"/>
        <v>0</v>
      </c>
      <c r="Q48" s="29">
        <f>P48-O48</f>
        <v>0</v>
      </c>
      <c r="S48" s="15"/>
      <c r="T48" s="15"/>
      <c r="U48" s="15"/>
      <c r="V48" s="15"/>
      <c r="W48" s="15"/>
      <c r="X48" s="15"/>
      <c r="Z48" s="15">
        <v>500</v>
      </c>
      <c r="AA48" s="15">
        <v>0</v>
      </c>
      <c r="AB48" s="15">
        <v>0</v>
      </c>
    </row>
    <row r="49" spans="1:28" ht="12" customHeight="1" thickBot="1" x14ac:dyDescent="0.3">
      <c r="A49" t="s">
        <v>68</v>
      </c>
      <c r="C49" s="34">
        <f t="shared" ref="C49:N49" si="8">SUM(C13:C48)</f>
        <v>1887.94</v>
      </c>
      <c r="D49" s="34">
        <f t="shared" si="8"/>
        <v>132</v>
      </c>
      <c r="E49" s="34">
        <f t="shared" si="8"/>
        <v>1075.22</v>
      </c>
      <c r="F49" s="34">
        <f t="shared" si="8"/>
        <v>613.94000000000005</v>
      </c>
      <c r="G49" s="34">
        <f t="shared" si="8"/>
        <v>202</v>
      </c>
      <c r="H49" s="34">
        <f t="shared" si="8"/>
        <v>277</v>
      </c>
      <c r="I49" s="34">
        <f t="shared" si="8"/>
        <v>962</v>
      </c>
      <c r="J49" s="34">
        <f t="shared" si="8"/>
        <v>2812</v>
      </c>
      <c r="K49" s="34">
        <f t="shared" si="8"/>
        <v>627</v>
      </c>
      <c r="L49" s="34">
        <f t="shared" si="8"/>
        <v>202</v>
      </c>
      <c r="M49" s="34">
        <f t="shared" si="8"/>
        <v>387</v>
      </c>
      <c r="N49" s="34">
        <f t="shared" si="8"/>
        <v>552</v>
      </c>
      <c r="O49" s="33">
        <f>SUM(O14:O48)</f>
        <v>9601.64</v>
      </c>
      <c r="P49" s="34">
        <f>SUM(P14:P48)</f>
        <v>9700.0999999999985</v>
      </c>
      <c r="Q49" s="35">
        <f>SUM(Q13:Q48)</f>
        <v>0</v>
      </c>
      <c r="R49" s="58"/>
      <c r="S49" s="34">
        <v>9450.85</v>
      </c>
      <c r="T49" s="34">
        <v>3470.6</v>
      </c>
      <c r="U49" s="34">
        <v>15853.3</v>
      </c>
      <c r="V49" s="34">
        <v>7784.37</v>
      </c>
      <c r="W49" s="34">
        <v>4901.93</v>
      </c>
      <c r="X49" s="59">
        <f>SUM(X14:X48)</f>
        <v>7982</v>
      </c>
      <c r="Y49" s="36">
        <f>SUM(Y14:Y47)</f>
        <v>7982</v>
      </c>
      <c r="Z49" s="36">
        <f>SUM(Z14:Z48)</f>
        <v>8895</v>
      </c>
      <c r="AA49" s="36">
        <f>SUM(AA14:AA48)</f>
        <v>9418</v>
      </c>
      <c r="AB49" s="36">
        <f>SUM(AB14:AB48)</f>
        <v>8494</v>
      </c>
    </row>
    <row r="50" spans="1:28" ht="12" customHeight="1" thickTop="1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15"/>
      <c r="Q50" s="29"/>
      <c r="S50" s="15"/>
      <c r="T50" s="15"/>
      <c r="U50" s="15"/>
      <c r="V50" s="15"/>
      <c r="W50" s="15"/>
    </row>
    <row r="51" spans="1:28" ht="12" customHeight="1" x14ac:dyDescent="0.25">
      <c r="B51" t="s">
        <v>69</v>
      </c>
      <c r="C51" s="60">
        <f>10752.21+500</f>
        <v>11252.21</v>
      </c>
      <c r="D51" s="15">
        <f t="shared" ref="D51:N51" si="9">C54</f>
        <v>17473.009999999998</v>
      </c>
      <c r="E51" s="15">
        <f t="shared" si="9"/>
        <v>17343.75</v>
      </c>
      <c r="F51" s="15">
        <f t="shared" si="9"/>
        <v>16268.680000000002</v>
      </c>
      <c r="G51" s="15">
        <f t="shared" si="9"/>
        <v>16004.880000000003</v>
      </c>
      <c r="H51" s="15">
        <f t="shared" si="9"/>
        <v>15802.880000000003</v>
      </c>
      <c r="I51" s="15">
        <f t="shared" si="9"/>
        <v>15525.880000000003</v>
      </c>
      <c r="J51" s="15">
        <f t="shared" si="9"/>
        <v>14563.880000000003</v>
      </c>
      <c r="K51" s="15">
        <f t="shared" si="9"/>
        <v>11751.880000000003</v>
      </c>
      <c r="L51" s="15">
        <f t="shared" si="9"/>
        <v>11124.880000000003</v>
      </c>
      <c r="M51" s="15">
        <f t="shared" si="9"/>
        <v>10922.880000000003</v>
      </c>
      <c r="N51" s="15">
        <f t="shared" si="9"/>
        <v>10535.880000000003</v>
      </c>
      <c r="O51" s="61">
        <f>C51</f>
        <v>11252.21</v>
      </c>
      <c r="P51" s="6">
        <f>O51</f>
        <v>11252.21</v>
      </c>
      <c r="Q51" s="29"/>
      <c r="R51" s="58"/>
      <c r="S51" s="62">
        <v>7564.04</v>
      </c>
      <c r="T51" s="62">
        <v>4953.16</v>
      </c>
      <c r="U51" s="62">
        <v>7985.87</v>
      </c>
      <c r="V51" s="62">
        <v>2062.2199999999998</v>
      </c>
      <c r="W51" s="62">
        <v>2583.5</v>
      </c>
      <c r="X51" s="27"/>
    </row>
    <row r="52" spans="1:28" ht="12" customHeight="1" x14ac:dyDescent="0.25">
      <c r="B52" t="s">
        <v>70</v>
      </c>
      <c r="C52" s="15">
        <f t="shared" ref="C52:O52" si="10">C11</f>
        <v>8108.74</v>
      </c>
      <c r="D52" s="15">
        <f t="shared" si="10"/>
        <v>2.74</v>
      </c>
      <c r="E52" s="15">
        <f t="shared" si="10"/>
        <v>0.15</v>
      </c>
      <c r="F52" s="15">
        <f t="shared" si="10"/>
        <v>350.14</v>
      </c>
      <c r="G52" s="15">
        <f t="shared" si="10"/>
        <v>0</v>
      </c>
      <c r="H52" s="15">
        <f t="shared" si="10"/>
        <v>0</v>
      </c>
      <c r="I52" s="15">
        <f t="shared" si="10"/>
        <v>0</v>
      </c>
      <c r="J52" s="15">
        <f t="shared" si="10"/>
        <v>0</v>
      </c>
      <c r="K52" s="15">
        <f t="shared" si="10"/>
        <v>0</v>
      </c>
      <c r="L52" s="15">
        <f t="shared" si="10"/>
        <v>0</v>
      </c>
      <c r="M52" s="15">
        <f t="shared" si="10"/>
        <v>0</v>
      </c>
      <c r="N52" s="15">
        <f t="shared" si="10"/>
        <v>0</v>
      </c>
      <c r="O52" s="61">
        <f t="shared" si="10"/>
        <v>8376.77</v>
      </c>
      <c r="P52" s="6">
        <f>O52</f>
        <v>8376.77</v>
      </c>
      <c r="Q52" s="29">
        <f>O52-P52</f>
        <v>0</v>
      </c>
      <c r="S52" s="62">
        <v>6839.87</v>
      </c>
      <c r="T52" s="62">
        <v>6505.68</v>
      </c>
      <c r="U52" s="62">
        <v>9929.1200000000008</v>
      </c>
      <c r="V52" s="62">
        <v>8305.15</v>
      </c>
      <c r="W52" s="62">
        <v>9130.2000000000007</v>
      </c>
      <c r="X52" s="27"/>
    </row>
    <row r="53" spans="1:28" ht="12" customHeight="1" x14ac:dyDescent="0.25">
      <c r="B53" t="s">
        <v>71</v>
      </c>
      <c r="C53" s="15">
        <f t="shared" ref="C53:O53" si="11">C49*-1</f>
        <v>-1887.94</v>
      </c>
      <c r="D53" s="15">
        <f t="shared" si="11"/>
        <v>-132</v>
      </c>
      <c r="E53" s="15">
        <f t="shared" si="11"/>
        <v>-1075.22</v>
      </c>
      <c r="F53" s="15">
        <f t="shared" si="11"/>
        <v>-613.94000000000005</v>
      </c>
      <c r="G53" s="15">
        <f t="shared" si="11"/>
        <v>-202</v>
      </c>
      <c r="H53" s="15">
        <f t="shared" si="11"/>
        <v>-277</v>
      </c>
      <c r="I53" s="15">
        <f t="shared" si="11"/>
        <v>-962</v>
      </c>
      <c r="J53" s="15">
        <f t="shared" si="11"/>
        <v>-2812</v>
      </c>
      <c r="K53" s="15">
        <f t="shared" si="11"/>
        <v>-627</v>
      </c>
      <c r="L53" s="15">
        <f t="shared" si="11"/>
        <v>-202</v>
      </c>
      <c r="M53" s="15">
        <f t="shared" si="11"/>
        <v>-387</v>
      </c>
      <c r="N53" s="15">
        <f t="shared" si="11"/>
        <v>-552</v>
      </c>
      <c r="O53" s="61">
        <f t="shared" si="11"/>
        <v>-9601.64</v>
      </c>
      <c r="P53" s="6">
        <f>O53</f>
        <v>-9601.64</v>
      </c>
      <c r="Q53" s="29">
        <f>O53-P53</f>
        <v>0</v>
      </c>
      <c r="S53" s="62">
        <v>-9450.85</v>
      </c>
      <c r="T53" s="62">
        <v>-3470.6</v>
      </c>
      <c r="U53" s="62">
        <v>-15853.3</v>
      </c>
      <c r="V53" s="62">
        <v>-7784.37</v>
      </c>
      <c r="W53" s="62">
        <v>-4901.93</v>
      </c>
      <c r="X53" s="27"/>
    </row>
    <row r="54" spans="1:28" ht="12" customHeight="1" thickBot="1" x14ac:dyDescent="0.3">
      <c r="B54" t="s">
        <v>72</v>
      </c>
      <c r="C54" s="34">
        <f t="shared" ref="C54:O54" si="12">SUM(C51:C53)</f>
        <v>17473.009999999998</v>
      </c>
      <c r="D54" s="34">
        <f t="shared" si="12"/>
        <v>17343.75</v>
      </c>
      <c r="E54" s="34">
        <f t="shared" si="12"/>
        <v>16268.680000000002</v>
      </c>
      <c r="F54" s="34">
        <f t="shared" si="12"/>
        <v>16004.880000000003</v>
      </c>
      <c r="G54" s="34">
        <f t="shared" si="12"/>
        <v>15802.880000000003</v>
      </c>
      <c r="H54" s="34">
        <f t="shared" si="12"/>
        <v>15525.880000000003</v>
      </c>
      <c r="I54" s="34">
        <f t="shared" si="12"/>
        <v>14563.880000000003</v>
      </c>
      <c r="J54" s="34">
        <f t="shared" si="12"/>
        <v>11751.880000000003</v>
      </c>
      <c r="K54" s="34">
        <f t="shared" si="12"/>
        <v>11124.880000000003</v>
      </c>
      <c r="L54" s="34">
        <f t="shared" si="12"/>
        <v>10922.880000000003</v>
      </c>
      <c r="M54" s="34">
        <f t="shared" si="12"/>
        <v>10535.880000000003</v>
      </c>
      <c r="N54" s="34">
        <f t="shared" si="12"/>
        <v>9983.8800000000028</v>
      </c>
      <c r="O54" s="33">
        <f t="shared" si="12"/>
        <v>10027.34</v>
      </c>
      <c r="P54" s="33">
        <f>O54</f>
        <v>10027.34</v>
      </c>
      <c r="Q54" s="63">
        <f>O54-P54</f>
        <v>0</v>
      </c>
      <c r="S54" s="34">
        <v>4953.0600000000004</v>
      </c>
      <c r="T54" s="34">
        <v>7988.24</v>
      </c>
      <c r="U54" s="34">
        <v>2061.69</v>
      </c>
      <c r="V54" s="34">
        <v>2583</v>
      </c>
      <c r="W54" s="34">
        <v>6811.77</v>
      </c>
      <c r="X54" s="27"/>
    </row>
    <row r="55" spans="1:28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Team Batch</cp:lastModifiedBy>
  <cp:lastPrinted>2018-11-28T18:55:27Z</cp:lastPrinted>
  <dcterms:created xsi:type="dcterms:W3CDTF">2018-11-23T18:13:31Z</dcterms:created>
  <dcterms:modified xsi:type="dcterms:W3CDTF">2020-08-10T12:40:55Z</dcterms:modified>
</cp:coreProperties>
</file>