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pley Heath Parish Council\Finance\2020-21\"/>
    </mc:Choice>
  </mc:AlternateContent>
  <xr:revisionPtr revIDLastSave="0" documentId="13_ncr:1_{8EF2B16C-7E01-406B-B54F-FE36BA04B6A4}" xr6:coauthVersionLast="45" xr6:coauthVersionMax="45" xr10:uidLastSave="{00000000-0000-0000-0000-000000000000}"/>
  <bookViews>
    <workbookView xWindow="0" yWindow="0" windowWidth="23970" windowHeight="12900" xr2:uid="{37A880BB-C5BB-4509-AC66-3B3E5A199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  <c r="C50" i="1"/>
  <c r="P19" i="1" l="1"/>
  <c r="AB48" i="1" l="1"/>
  <c r="AB11" i="1"/>
  <c r="AA48" i="1" l="1"/>
  <c r="AA11" i="1"/>
  <c r="O50" i="1"/>
  <c r="P50" i="1" s="1"/>
  <c r="Z48" i="1"/>
  <c r="Y48" i="1"/>
  <c r="X48" i="1"/>
  <c r="N48" i="1"/>
  <c r="N52" i="1" s="1"/>
  <c r="M48" i="1"/>
  <c r="M52" i="1" s="1"/>
  <c r="L48" i="1"/>
  <c r="L52" i="1" s="1"/>
  <c r="K48" i="1"/>
  <c r="K52" i="1" s="1"/>
  <c r="J48" i="1"/>
  <c r="J52" i="1" s="1"/>
  <c r="I48" i="1"/>
  <c r="I52" i="1" s="1"/>
  <c r="H48" i="1"/>
  <c r="H52" i="1" s="1"/>
  <c r="G48" i="1"/>
  <c r="G52" i="1" s="1"/>
  <c r="F48" i="1"/>
  <c r="F52" i="1" s="1"/>
  <c r="E48" i="1"/>
  <c r="E52" i="1" s="1"/>
  <c r="D48" i="1"/>
  <c r="D52" i="1" s="1"/>
  <c r="C48" i="1"/>
  <c r="C52" i="1" s="1"/>
  <c r="P47" i="1"/>
  <c r="O47" i="1"/>
  <c r="P46" i="1"/>
  <c r="O46" i="1"/>
  <c r="P45" i="1"/>
  <c r="O45" i="1"/>
  <c r="P44" i="1"/>
  <c r="O44" i="1"/>
  <c r="P43" i="1"/>
  <c r="O43" i="1"/>
  <c r="P42" i="1"/>
  <c r="Q42" i="1" s="1"/>
  <c r="O42" i="1"/>
  <c r="P41" i="1"/>
  <c r="O41" i="1"/>
  <c r="P40" i="1"/>
  <c r="Q40" i="1" s="1"/>
  <c r="O40" i="1"/>
  <c r="P38" i="1"/>
  <c r="O38" i="1"/>
  <c r="P37" i="1"/>
  <c r="O37" i="1"/>
  <c r="P36" i="1"/>
  <c r="O36" i="1"/>
  <c r="P35" i="1"/>
  <c r="O35" i="1"/>
  <c r="P34" i="1"/>
  <c r="O34" i="1"/>
  <c r="P32" i="1"/>
  <c r="O32" i="1"/>
  <c r="P31" i="1"/>
  <c r="O31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18" i="1"/>
  <c r="O18" i="1"/>
  <c r="P17" i="1"/>
  <c r="O17" i="1"/>
  <c r="Q16" i="1"/>
  <c r="P15" i="1"/>
  <c r="Q15" i="1" s="1"/>
  <c r="O15" i="1"/>
  <c r="P14" i="1"/>
  <c r="O14" i="1"/>
  <c r="Z11" i="1"/>
  <c r="Y11" i="1"/>
  <c r="X11" i="1"/>
  <c r="N11" i="1"/>
  <c r="N51" i="1" s="1"/>
  <c r="M11" i="1"/>
  <c r="M51" i="1" s="1"/>
  <c r="L11" i="1"/>
  <c r="L51" i="1" s="1"/>
  <c r="K11" i="1"/>
  <c r="K51" i="1" s="1"/>
  <c r="J11" i="1"/>
  <c r="J51" i="1" s="1"/>
  <c r="I11" i="1"/>
  <c r="I51" i="1" s="1"/>
  <c r="H11" i="1"/>
  <c r="H51" i="1" s="1"/>
  <c r="G11" i="1"/>
  <c r="G51" i="1" s="1"/>
  <c r="F11" i="1"/>
  <c r="F51" i="1" s="1"/>
  <c r="E11" i="1"/>
  <c r="E51" i="1" s="1"/>
  <c r="D11" i="1"/>
  <c r="D51" i="1" s="1"/>
  <c r="C11" i="1"/>
  <c r="C51" i="1" s="1"/>
  <c r="P10" i="1"/>
  <c r="O10" i="1"/>
  <c r="P9" i="1"/>
  <c r="O9" i="1"/>
  <c r="P8" i="1"/>
  <c r="O8" i="1"/>
  <c r="P7" i="1"/>
  <c r="O7" i="1"/>
  <c r="P6" i="1"/>
  <c r="P5" i="1"/>
  <c r="O5" i="1"/>
  <c r="Q28" i="1" l="1"/>
  <c r="Q41" i="1"/>
  <c r="Q32" i="1"/>
  <c r="Q36" i="1"/>
  <c r="Q47" i="1"/>
  <c r="Q17" i="1"/>
  <c r="Q44" i="1"/>
  <c r="Q29" i="1"/>
  <c r="Q7" i="1"/>
  <c r="Q9" i="1"/>
  <c r="Q45" i="1"/>
  <c r="Q37" i="1"/>
  <c r="Q27" i="1"/>
  <c r="Q23" i="1"/>
  <c r="Q26" i="1"/>
  <c r="Q31" i="1"/>
  <c r="C53" i="1"/>
  <c r="D50" i="1" s="1"/>
  <c r="D53" i="1" s="1"/>
  <c r="E50" i="1" s="1"/>
  <c r="E53" i="1" s="1"/>
  <c r="F50" i="1" s="1"/>
  <c r="F53" i="1" s="1"/>
  <c r="G50" i="1" s="1"/>
  <c r="G53" i="1" s="1"/>
  <c r="H50" i="1" s="1"/>
  <c r="H53" i="1" s="1"/>
  <c r="I50" i="1" s="1"/>
  <c r="I53" i="1" s="1"/>
  <c r="J50" i="1" s="1"/>
  <c r="J53" i="1" s="1"/>
  <c r="K50" i="1" s="1"/>
  <c r="K53" i="1" s="1"/>
  <c r="L50" i="1" s="1"/>
  <c r="L53" i="1" s="1"/>
  <c r="M50" i="1" s="1"/>
  <c r="M53" i="1" s="1"/>
  <c r="N50" i="1" s="1"/>
  <c r="N53" i="1" s="1"/>
  <c r="Q34" i="1"/>
  <c r="O48" i="1"/>
  <c r="O52" i="1" s="1"/>
  <c r="P52" i="1" s="1"/>
  <c r="P11" i="1"/>
  <c r="Q6" i="1"/>
  <c r="Q8" i="1"/>
  <c r="Q18" i="1"/>
  <c r="Q22" i="1"/>
  <c r="Q35" i="1"/>
  <c r="Q43" i="1"/>
  <c r="P48" i="1"/>
  <c r="Q38" i="1"/>
  <c r="Q46" i="1"/>
  <c r="Q10" i="1"/>
  <c r="Q21" i="1"/>
  <c r="Q5" i="1"/>
  <c r="O11" i="1"/>
  <c r="O51" i="1" s="1"/>
  <c r="Q14" i="1"/>
  <c r="Q11" i="1" l="1"/>
  <c r="O53" i="1"/>
  <c r="P53" i="1" s="1"/>
  <c r="Q53" i="1" s="1"/>
  <c r="Q52" i="1"/>
  <c r="Q48" i="1"/>
  <c r="P51" i="1"/>
  <c r="Q51" i="1" s="1"/>
</calcChain>
</file>

<file path=xl/sharedStrings.xml><?xml version="1.0" encoding="utf-8"?>
<sst xmlns="http://schemas.openxmlformats.org/spreadsheetml/2006/main" count="88" uniqueCount="78">
  <si>
    <t>03/04 (a)</t>
  </si>
  <si>
    <t>04/05 (a)</t>
  </si>
  <si>
    <t>05/06 (a)</t>
  </si>
  <si>
    <t>06/07 (a)</t>
  </si>
  <si>
    <t>07/08 (a)</t>
  </si>
  <si>
    <t>2015-16</t>
  </si>
  <si>
    <t>2016-17</t>
  </si>
  <si>
    <t>2017-18</t>
  </si>
  <si>
    <t>Forecast</t>
  </si>
  <si>
    <t>Year</t>
  </si>
  <si>
    <t>Variance</t>
  </si>
  <si>
    <t>Actual</t>
  </si>
  <si>
    <t>Actual/
Forecast</t>
  </si>
  <si>
    <t>Category Name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</si>
  <si>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</si>
  <si>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</si>
  <si>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</si>
  <si>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</si>
  <si>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</si>
  <si>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</si>
  <si>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</si>
  <si>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</si>
  <si>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</si>
  <si>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</si>
  <si>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</si>
  <si>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</si>
  <si>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Totals</t>
  </si>
  <si>
    <t>INFLOWS</t>
  </si>
  <si>
    <t>Bank interest</t>
  </si>
  <si>
    <t>Precept</t>
  </si>
  <si>
    <t>VAT refund</t>
  </si>
  <si>
    <t>Projects</t>
  </si>
  <si>
    <t>BCC Community Leaders Fund</t>
  </si>
  <si>
    <t>Other (from Reserves)</t>
  </si>
  <si>
    <t>Total inflows</t>
  </si>
  <si>
    <t>OUTFLOWS</t>
  </si>
  <si>
    <t>Clerk</t>
  </si>
  <si>
    <t>Clerk's wages</t>
  </si>
  <si>
    <t>Contribution to Heating and Electricity</t>
  </si>
  <si>
    <t>Office Expenses</t>
  </si>
  <si>
    <t>Clerk's expenses</t>
  </si>
  <si>
    <t>Office expenses</t>
  </si>
  <si>
    <t>General Expenses &amp; Other</t>
  </si>
  <si>
    <t>Audit fees</t>
  </si>
  <si>
    <t>Insurance</t>
  </si>
  <si>
    <t>AGM (Hall hire+ Expenses)</t>
  </si>
  <si>
    <t>Election Costs</t>
  </si>
  <si>
    <t>Subscriptions</t>
  </si>
  <si>
    <t>Society of local Clerks</t>
  </si>
  <si>
    <t>BATPC</t>
  </si>
  <si>
    <t>Publications</t>
  </si>
  <si>
    <t>Hire of Meeting Room</t>
  </si>
  <si>
    <t>Lighting Maintenance &amp; Electricity</t>
  </si>
  <si>
    <t>Electricity</t>
  </si>
  <si>
    <t>Maintenance</t>
  </si>
  <si>
    <t>Footpaths (Verge planting, maintenance, Jubilee Gardens)</t>
  </si>
  <si>
    <t>Sandpit - General Maintenance</t>
  </si>
  <si>
    <t>Sandpit - Tree Maintenance</t>
  </si>
  <si>
    <t>News Letter</t>
  </si>
  <si>
    <t>AH Upgrade/Project</t>
  </si>
  <si>
    <t>Section 137</t>
  </si>
  <si>
    <t>St Michaels</t>
  </si>
  <si>
    <t>George Wells</t>
  </si>
  <si>
    <t>Swallowfield Lower School</t>
  </si>
  <si>
    <t>Fulbrook Middle School</t>
  </si>
  <si>
    <t>Woburn Sands Library</t>
  </si>
  <si>
    <t>Sandpit</t>
  </si>
  <si>
    <t>Other</t>
  </si>
  <si>
    <t>Total outflows</t>
  </si>
  <si>
    <t>Balance b/fwd</t>
  </si>
  <si>
    <t>Total Inflows</t>
  </si>
  <si>
    <t>Total Outflows</t>
  </si>
  <si>
    <t>Balance c/fwd</t>
  </si>
  <si>
    <t>2018-19</t>
  </si>
  <si>
    <t xml:space="preserve">  Poors Coal Charity</t>
  </si>
  <si>
    <t>2019-20</t>
  </si>
  <si>
    <t>PROPOSED BUDGET 2020/21</t>
  </si>
  <si>
    <t>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</si>
</sst>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dd\ mmm\ yy"/>
  </numFmts>
  <fonts count="1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4"/>
      <color rgb="FF0070C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rgb="FF7030A0"/>
      <name val="Arial"/>
      <family val="2"/>
    </font>
    <font>
      <i/>
      <sz val="10"/>
      <name val="Arial"/>
      <family val="2"/>
    </font>
    <font>
      <i/>
      <sz val="10"/>
      <color rgb="FF0070C0"/>
      <name val="Arial"/>
      <family val="2"/>
    </font>
    <font>
      <i/>
      <sz val="10"/>
      <color rgb="FF7030A0"/>
      <name val="Arial"/>
      <family val="2"/>
    </font>
    <font>
      <sz val="11"/>
      <color rgb="FF7030A0"/>
      <name val="Calibri"/>
      <family val="2"/>
      <scheme val="minor"/>
    </font>
    <font>
      <b/>
      <sz val="10"/>
      <color rgb="FF7030A0"/>
      <name val="Arial"/>
      <family val="2"/>
    </font>
    <font>
      <sz val="11"/>
      <name val="Calibri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6" fontId="4" fillId="0" borderId="0" xfId="1" applyNumberFormat="1" applyFont="1"/>
    <xf numFmtId="6" fontId="2" fillId="0" borderId="0" xfId="1" applyNumberFormat="1" applyFont="1"/>
    <xf numFmtId="6" fontId="1" fillId="0" borderId="0" xfId="1" applyNumberFormat="1" applyFont="1"/>
    <xf numFmtId="6" fontId="5" fillId="0" borderId="0" xfId="1" applyNumberFormat="1" applyFont="1"/>
    <xf numFmtId="6" fontId="1" fillId="0" borderId="1" xfId="0" applyNumberFormat="1" applyFont="1" applyBorder="1"/>
    <xf numFmtId="6" fontId="5" fillId="0" borderId="0" xfId="1" quotePrefix="1" applyNumberFormat="1" applyFont="1"/>
    <xf numFmtId="0" fontId="6" fillId="0" borderId="0" xfId="0" applyFont="1"/>
    <xf numFmtId="6" fontId="7" fillId="0" borderId="0" xfId="1" applyNumberFormat="1" applyFont="1"/>
    <xf numFmtId="6" fontId="3" fillId="0" borderId="0" xfId="1" applyNumberFormat="1" applyFont="1" applyFill="1"/>
    <xf numFmtId="6" fontId="5" fillId="0" borderId="0" xfId="1" applyNumberFormat="1" applyFont="1" applyFill="1"/>
    <xf numFmtId="6" fontId="3" fillId="0" borderId="0" xfId="1" applyNumberFormat="1" applyFill="1"/>
    <xf numFmtId="6" fontId="3" fillId="0" borderId="0" xfId="1" applyNumberFormat="1"/>
    <xf numFmtId="6" fontId="3" fillId="0" borderId="0" xfId="1" applyNumberFormat="1" applyFont="1"/>
    <xf numFmtId="6" fontId="5" fillId="0" borderId="0" xfId="1" applyNumberFormat="1" applyFont="1" applyAlignment="1">
      <alignment horizontal="center" wrapText="1"/>
    </xf>
    <xf numFmtId="6" fontId="5" fillId="0" borderId="2" xfId="0" applyNumberFormat="1" applyFont="1" applyBorder="1"/>
    <xf numFmtId="0" fontId="5" fillId="0" borderId="0" xfId="0" applyFont="1"/>
    <xf numFmtId="6" fontId="5" fillId="0" borderId="0" xfId="1" applyNumberFormat="1" applyFont="1" applyAlignment="1">
      <alignment horizontal="right"/>
    </xf>
    <xf numFmtId="6" fontId="3" fillId="0" borderId="0" xfId="1" applyNumberFormat="1" applyFont="1" applyAlignment="1">
      <alignment horizontal="right"/>
    </xf>
    <xf numFmtId="6" fontId="3" fillId="0" borderId="0" xfId="1" applyNumberFormat="1" applyFont="1" applyFill="1" applyAlignment="1">
      <alignment horizontal="right"/>
    </xf>
    <xf numFmtId="6" fontId="3" fillId="0" borderId="0" xfId="1" applyNumberFormat="1" applyFill="1" applyAlignment="1">
      <alignment horizontal="right"/>
    </xf>
    <xf numFmtId="6" fontId="3" fillId="0" borderId="0" xfId="1" applyNumberFormat="1" applyAlignment="1">
      <alignment horizontal="right"/>
    </xf>
    <xf numFmtId="6" fontId="7" fillId="0" borderId="0" xfId="1" applyNumberFormat="1" applyFont="1" applyFill="1"/>
    <xf numFmtId="6" fontId="0" fillId="0" borderId="2" xfId="0" applyNumberFormat="1" applyBorder="1"/>
    <xf numFmtId="0" fontId="3" fillId="0" borderId="0" xfId="0" applyFont="1"/>
    <xf numFmtId="4" fontId="0" fillId="0" borderId="0" xfId="0" applyNumberFormat="1"/>
    <xf numFmtId="6" fontId="7" fillId="0" borderId="0" xfId="0" applyNumberFormat="1" applyFont="1" applyFill="1"/>
    <xf numFmtId="6" fontId="3" fillId="0" borderId="2" xfId="0" applyNumberFormat="1" applyFont="1" applyBorder="1"/>
    <xf numFmtId="6" fontId="3" fillId="0" borderId="0" xfId="0" applyNumberFormat="1" applyFont="1" applyFill="1"/>
    <xf numFmtId="0" fontId="8" fillId="0" borderId="0" xfId="0" applyFont="1"/>
    <xf numFmtId="6" fontId="3" fillId="0" borderId="3" xfId="1" applyNumberFormat="1" applyFont="1" applyFill="1" applyBorder="1"/>
    <xf numFmtId="6" fontId="5" fillId="0" borderId="3" xfId="1" applyNumberFormat="1" applyFont="1" applyBorder="1"/>
    <xf numFmtId="6" fontId="3" fillId="0" borderId="3" xfId="1" applyNumberFormat="1" applyFont="1" applyBorder="1"/>
    <xf numFmtId="6" fontId="3" fillId="0" borderId="4" xfId="1" applyNumberFormat="1" applyFont="1" applyBorder="1"/>
    <xf numFmtId="6" fontId="0" fillId="0" borderId="3" xfId="0" applyNumberFormat="1" applyBorder="1"/>
    <xf numFmtId="164" fontId="3" fillId="0" borderId="0" xfId="0" applyNumberFormat="1" applyFont="1"/>
    <xf numFmtId="6" fontId="7" fillId="0" borderId="0" xfId="1" applyNumberFormat="1" applyFont="1" applyFill="1" applyAlignment="1"/>
    <xf numFmtId="6" fontId="9" fillId="0" borderId="0" xfId="1" applyNumberFormat="1" applyFont="1" applyFill="1" applyAlignment="1"/>
    <xf numFmtId="6" fontId="5" fillId="0" borderId="0" xfId="1" applyNumberFormat="1" applyFont="1" applyFill="1" applyAlignment="1"/>
    <xf numFmtId="8" fontId="7" fillId="0" borderId="0" xfId="1" applyNumberFormat="1" applyFont="1" applyFill="1"/>
    <xf numFmtId="8" fontId="9" fillId="0" borderId="0" xfId="1" applyNumberFormat="1" applyFont="1" applyFill="1"/>
    <xf numFmtId="6" fontId="9" fillId="0" borderId="0" xfId="1" applyNumberFormat="1" applyFont="1" applyFill="1"/>
    <xf numFmtId="6" fontId="3" fillId="0" borderId="0" xfId="1" applyNumberFormat="1" applyFont="1" applyFill="1" applyAlignment="1"/>
    <xf numFmtId="0" fontId="3" fillId="0" borderId="0" xfId="0" applyFont="1" applyFill="1"/>
    <xf numFmtId="0" fontId="3" fillId="0" borderId="0" xfId="0" applyFont="1" applyFill="1" applyAlignment="1">
      <alignment horizontal="left" indent="1"/>
    </xf>
    <xf numFmtId="6" fontId="9" fillId="0" borderId="0" xfId="1" applyNumberFormat="1" applyFont="1"/>
    <xf numFmtId="0" fontId="0" fillId="0" borderId="0" xfId="0" applyAlignment="1">
      <alignment wrapText="1"/>
    </xf>
    <xf numFmtId="0" fontId="10" fillId="0" borderId="0" xfId="0" applyFont="1"/>
    <xf numFmtId="6" fontId="11" fillId="0" borderId="0" xfId="1" applyNumberFormat="1" applyFont="1" applyFill="1"/>
    <xf numFmtId="6" fontId="12" fillId="0" borderId="0" xfId="1" applyNumberFormat="1" applyFont="1" applyFill="1"/>
    <xf numFmtId="6" fontId="12" fillId="0" borderId="0" xfId="0" applyNumberFormat="1" applyFont="1" applyFill="1"/>
    <xf numFmtId="6" fontId="12" fillId="0" borderId="0" xfId="1" applyNumberFormat="1" applyFont="1" applyFill="1" applyAlignment="1"/>
    <xf numFmtId="6" fontId="10" fillId="0" borderId="2" xfId="0" applyNumberFormat="1" applyFont="1" applyBorder="1"/>
    <xf numFmtId="6" fontId="10" fillId="0" borderId="0" xfId="1" applyNumberFormat="1" applyFont="1"/>
    <xf numFmtId="0" fontId="0" fillId="0" borderId="0" xfId="0" applyAlignment="1">
      <alignment horizontal="left" indent="1"/>
    </xf>
    <xf numFmtId="0" fontId="10" fillId="0" borderId="0" xfId="0" applyFont="1" applyAlignment="1">
      <alignment horizontal="left" indent="1"/>
    </xf>
    <xf numFmtId="6" fontId="0" fillId="0" borderId="0" xfId="0" applyNumberFormat="1"/>
    <xf numFmtId="6" fontId="3" fillId="0" borderId="3" xfId="1" applyNumberFormat="1" applyBorder="1"/>
    <xf numFmtId="6" fontId="3" fillId="2" borderId="0" xfId="1" applyNumberFormat="1" applyFont="1" applyFill="1"/>
    <xf numFmtId="6" fontId="5" fillId="0" borderId="0" xfId="1" applyNumberFormat="1" applyFont="1" applyBorder="1"/>
    <xf numFmtId="6" fontId="3" fillId="0" borderId="0" xfId="1" applyNumberFormat="1" applyFont="1" applyBorder="1"/>
    <xf numFmtId="8" fontId="3" fillId="0" borderId="3" xfId="1" applyNumberFormat="1" applyFont="1" applyBorder="1"/>
    <xf numFmtId="6" fontId="3" fillId="0" borderId="5" xfId="1" applyNumberFormat="1" applyFont="1" applyBorder="1"/>
    <xf numFmtId="0" fontId="13" fillId="0" borderId="0" xfId="0" applyFont="1"/>
    <xf numFmtId="6" fontId="14" fillId="0" borderId="0" xfId="1" applyNumberFormat="1" applyFont="1"/>
    <xf numFmtId="6" fontId="9" fillId="0" borderId="2" xfId="0" applyNumberFormat="1" applyFont="1" applyBorder="1"/>
    <xf numFmtId="6" fontId="10" fillId="0" borderId="0" xfId="1" applyNumberFormat="1" applyFont="1" applyFill="1"/>
    <xf numFmtId="0" fontId="15" fillId="0" borderId="0" xfId="0" applyFont="1"/>
    <xf numFmtId="6" fontId="16" fillId="0" borderId="0" xfId="1" applyNumberFormat="1" applyFont="1" applyFill="1"/>
    <xf numFmtId="6" fontId="16" fillId="0" borderId="0" xfId="1" applyNumberFormat="1" applyFont="1" applyFill="1" applyAlignment="1"/>
    <xf numFmtId="6" fontId="17" fillId="0" borderId="0" xfId="1" applyNumberFormat="1" applyFont="1" applyFill="1"/>
  </cellXfs>
  <cellStyles count="2">
    <cellStyle name="Comma_Budget 2002 to 2003 v1" xfId="1" xr:uid="{FB8319F7-EA44-47E6-83C6-0FDFD6093AA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BBB8E-170D-4E41-AC24-1C6F0A077905}">
  <sheetPr>
    <pageSetUpPr fitToPage="1"/>
  </sheetPr>
  <dimension ref="A1:AB54"/>
  <sheetViews>
    <sheetView tabSelected="1" workbookViewId="0">
      <selection activeCell="G7" sqref="G7"/>
    </sheetView>
  </sheetViews>
  <sheetFormatPr defaultRowHeight="15" x14ac:dyDescent="0.25"/>
  <cols>
    <col min="2" max="2" width="18.28515625" customWidth="1"/>
    <col min="3" max="14" width="8.28515625" customWidth="1"/>
    <col min="18" max="18" width="3.140625" customWidth="1"/>
    <col min="19" max="23" width="9.140625" hidden="1" customWidth="1"/>
  </cols>
  <sheetData>
    <row r="1" spans="1:28" ht="18" x14ac:dyDescent="0.25">
      <c r="A1" s="1" t="s">
        <v>76</v>
      </c>
      <c r="B1" s="2"/>
      <c r="C1" s="3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5"/>
      <c r="P1" s="6"/>
      <c r="Q1" s="7"/>
      <c r="R1" s="1"/>
      <c r="S1" s="8" t="s">
        <v>0</v>
      </c>
      <c r="T1" s="8" t="s">
        <v>1</v>
      </c>
      <c r="U1" s="8" t="s">
        <v>2</v>
      </c>
      <c r="V1" s="8" t="s">
        <v>3</v>
      </c>
      <c r="W1" s="8" t="s">
        <v>4</v>
      </c>
      <c r="X1" s="9" t="s">
        <v>5</v>
      </c>
      <c r="Y1" s="9" t="s">
        <v>6</v>
      </c>
      <c r="Z1" s="9" t="s">
        <v>7</v>
      </c>
      <c r="AA1" s="9" t="s">
        <v>73</v>
      </c>
      <c r="AB1" s="9" t="s">
        <v>75</v>
      </c>
    </row>
    <row r="2" spans="1:28" ht="12" customHeight="1" x14ac:dyDescent="0.25">
      <c r="C2" s="10"/>
      <c r="D2" s="11"/>
      <c r="E2" s="12"/>
      <c r="F2" s="13"/>
      <c r="G2" s="13"/>
      <c r="H2" s="13"/>
      <c r="I2" s="14"/>
      <c r="J2" s="14"/>
      <c r="K2" s="14"/>
      <c r="L2" s="15"/>
      <c r="M2" s="14"/>
      <c r="N2" s="14"/>
      <c r="O2" s="16" t="s">
        <v>8</v>
      </c>
      <c r="P2" s="16" t="s">
        <v>9</v>
      </c>
      <c r="Q2" s="17" t="s">
        <v>10</v>
      </c>
      <c r="R2" s="18"/>
      <c r="S2" s="19" t="s">
        <v>11</v>
      </c>
      <c r="T2" s="19" t="s">
        <v>11</v>
      </c>
      <c r="U2" s="16" t="s">
        <v>11</v>
      </c>
      <c r="V2" s="16" t="s">
        <v>11</v>
      </c>
      <c r="W2" s="16" t="s">
        <v>12</v>
      </c>
    </row>
    <row r="3" spans="1:28" ht="12" customHeight="1" x14ac:dyDescent="0.25">
      <c r="B3" t="s">
        <v>13</v>
      </c>
      <c r="C3" s="20" t="s">
        <v>14</v>
      </c>
      <c r="D3" s="21" t="s">
        <v>15</v>
      </c>
      <c r="E3" s="21" t="s">
        <v>16</v>
      </c>
      <c r="F3" s="22" t="s">
        <v>17</v>
      </c>
      <c r="G3" s="22" t="s">
        <v>18</v>
      </c>
      <c r="H3" s="22" t="s">
        <v>19</v>
      </c>
      <c r="I3" s="23" t="s">
        <v>20</v>
      </c>
      <c r="J3" s="23" t="s">
        <v>21</v>
      </c>
      <c r="K3" s="23" t="s">
        <v>22</v>
      </c>
      <c r="L3" s="20" t="s">
        <v>23</v>
      </c>
      <c r="M3" s="23" t="s">
        <v>24</v>
      </c>
      <c r="N3" s="23" t="s">
        <v>25</v>
      </c>
      <c r="O3" s="19" t="s">
        <v>26</v>
      </c>
      <c r="P3" s="19" t="s">
        <v>26</v>
      </c>
      <c r="Q3" s="17"/>
      <c r="R3" s="18"/>
      <c r="S3" s="19" t="s">
        <v>26</v>
      </c>
      <c r="T3" s="19" t="s">
        <v>26</v>
      </c>
      <c r="U3" s="19" t="s">
        <v>26</v>
      </c>
      <c r="V3" s="19" t="s">
        <v>26</v>
      </c>
      <c r="W3" s="19" t="s">
        <v>26</v>
      </c>
    </row>
    <row r="4" spans="1:28" ht="12" customHeight="1" x14ac:dyDescent="0.25">
      <c r="A4" s="18" t="s">
        <v>27</v>
      </c>
      <c r="C4" s="24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6"/>
      <c r="P4" s="15"/>
      <c r="Q4" s="25"/>
      <c r="S4" s="15"/>
      <c r="T4" s="15"/>
      <c r="U4" s="15"/>
      <c r="V4" s="26"/>
      <c r="W4" s="26"/>
    </row>
    <row r="5" spans="1:28" ht="12" customHeight="1" x14ac:dyDescent="0.25">
      <c r="B5" t="s">
        <v>28</v>
      </c>
      <c r="C5" s="70">
        <v>2.74</v>
      </c>
      <c r="D5" s="24"/>
      <c r="E5" s="28"/>
      <c r="F5" s="24"/>
      <c r="G5" s="24"/>
      <c r="H5" s="24"/>
      <c r="I5" s="28"/>
      <c r="J5" s="11"/>
      <c r="K5" s="11"/>
      <c r="L5" s="11"/>
      <c r="M5" s="11"/>
      <c r="N5" s="11"/>
      <c r="O5" s="6">
        <f t="shared" ref="O5:O10" si="0">SUM(C5:N5)</f>
        <v>2.74</v>
      </c>
      <c r="P5" s="15">
        <f t="shared" ref="P5:P10" si="1">SUM(C5:N5)</f>
        <v>2.74</v>
      </c>
      <c r="Q5" s="29">
        <f t="shared" ref="Q5:Q10" si="2">O5-P5</f>
        <v>0</v>
      </c>
      <c r="S5" s="15">
        <v>97.74</v>
      </c>
      <c r="T5" s="15">
        <v>167.62</v>
      </c>
      <c r="U5" s="15">
        <v>195.58</v>
      </c>
      <c r="V5" s="15">
        <v>97.93</v>
      </c>
      <c r="W5" s="15">
        <v>266.11</v>
      </c>
      <c r="X5" s="15">
        <v>0</v>
      </c>
      <c r="Y5" s="15">
        <v>0</v>
      </c>
      <c r="AB5" s="15">
        <v>0</v>
      </c>
    </row>
    <row r="6" spans="1:28" ht="12" customHeight="1" x14ac:dyDescent="0.25">
      <c r="B6" t="s">
        <v>29</v>
      </c>
      <c r="C6" s="70">
        <v>8106</v>
      </c>
      <c r="D6" s="24"/>
      <c r="E6" s="11"/>
      <c r="F6" s="11"/>
      <c r="G6" s="11"/>
      <c r="H6" s="11"/>
      <c r="I6" s="11"/>
      <c r="J6" s="11"/>
      <c r="K6" s="11"/>
      <c r="L6" s="11"/>
      <c r="M6" s="11"/>
      <c r="N6" s="11"/>
      <c r="O6" s="6">
        <v>8021</v>
      </c>
      <c r="P6" s="15">
        <f t="shared" si="1"/>
        <v>8106</v>
      </c>
      <c r="Q6" s="29">
        <f t="shared" si="2"/>
        <v>-85</v>
      </c>
      <c r="S6" s="15">
        <v>5500</v>
      </c>
      <c r="T6" s="15">
        <v>6050</v>
      </c>
      <c r="U6" s="15">
        <v>6655</v>
      </c>
      <c r="V6" s="15">
        <v>7320.5</v>
      </c>
      <c r="W6" s="15">
        <v>7870</v>
      </c>
      <c r="X6" s="15">
        <v>7982</v>
      </c>
      <c r="Y6" s="15">
        <v>7982</v>
      </c>
      <c r="Z6" s="15">
        <v>7938</v>
      </c>
      <c r="AA6" s="15">
        <v>7938</v>
      </c>
      <c r="AB6" s="15">
        <v>8021</v>
      </c>
    </row>
    <row r="7" spans="1:28" ht="12" customHeight="1" x14ac:dyDescent="0.25">
      <c r="B7" t="s">
        <v>30</v>
      </c>
      <c r="C7" s="24"/>
      <c r="D7" s="24"/>
      <c r="E7" s="11"/>
      <c r="F7" s="30"/>
      <c r="G7" s="11"/>
      <c r="H7" s="11"/>
      <c r="I7" s="11"/>
      <c r="J7" s="11"/>
      <c r="K7" s="11"/>
      <c r="L7" s="11"/>
      <c r="M7" s="11"/>
      <c r="N7" s="11"/>
      <c r="O7" s="6">
        <f t="shared" si="0"/>
        <v>0</v>
      </c>
      <c r="P7" s="15">
        <f t="shared" si="1"/>
        <v>0</v>
      </c>
      <c r="Q7" s="29">
        <f t="shared" si="2"/>
        <v>0</v>
      </c>
      <c r="S7" s="15">
        <v>992.13</v>
      </c>
      <c r="T7" s="15">
        <v>120.06</v>
      </c>
      <c r="U7" s="15">
        <v>1785.28</v>
      </c>
      <c r="V7" s="15">
        <v>0</v>
      </c>
      <c r="W7" s="15">
        <v>744.09</v>
      </c>
      <c r="X7" s="15">
        <v>0</v>
      </c>
      <c r="Y7" s="15">
        <v>0</v>
      </c>
      <c r="AB7" s="15">
        <v>0</v>
      </c>
    </row>
    <row r="8" spans="1:28" ht="12" customHeight="1" x14ac:dyDescent="0.25">
      <c r="B8" t="s">
        <v>31</v>
      </c>
      <c r="C8" s="24"/>
      <c r="D8" s="24"/>
      <c r="E8" s="11"/>
      <c r="F8" s="11"/>
      <c r="G8" s="11"/>
      <c r="H8" s="30"/>
      <c r="I8" s="11"/>
      <c r="J8" s="30"/>
      <c r="K8" s="11"/>
      <c r="L8" s="11"/>
      <c r="M8" s="11"/>
      <c r="N8" s="11"/>
      <c r="O8" s="6">
        <f t="shared" si="0"/>
        <v>0</v>
      </c>
      <c r="P8" s="15">
        <f t="shared" si="1"/>
        <v>0</v>
      </c>
      <c r="Q8" s="29">
        <f t="shared" si="2"/>
        <v>0</v>
      </c>
      <c r="S8" s="15">
        <v>0</v>
      </c>
      <c r="T8" s="15">
        <v>128</v>
      </c>
      <c r="U8" s="15">
        <v>0</v>
      </c>
      <c r="V8" s="15">
        <v>886.72</v>
      </c>
      <c r="W8" s="15">
        <v>0</v>
      </c>
      <c r="X8" s="15">
        <v>0</v>
      </c>
      <c r="Y8" s="15">
        <v>0</v>
      </c>
      <c r="AB8" s="15">
        <v>0</v>
      </c>
    </row>
    <row r="9" spans="1:28" ht="12" customHeight="1" x14ac:dyDescent="0.25">
      <c r="B9" t="s">
        <v>32</v>
      </c>
      <c r="C9" s="24"/>
      <c r="D9" s="24"/>
      <c r="E9" s="11"/>
      <c r="F9" s="11"/>
      <c r="G9" s="11"/>
      <c r="H9" s="11"/>
      <c r="I9" s="11"/>
      <c r="J9" s="11"/>
      <c r="K9" s="11"/>
      <c r="L9" s="11"/>
      <c r="M9" s="11"/>
      <c r="N9" s="11"/>
      <c r="O9" s="6">
        <f t="shared" si="0"/>
        <v>0</v>
      </c>
      <c r="P9" s="15">
        <f t="shared" si="1"/>
        <v>0</v>
      </c>
      <c r="Q9" s="29">
        <f t="shared" si="2"/>
        <v>0</v>
      </c>
      <c r="S9" s="15">
        <v>250</v>
      </c>
      <c r="T9" s="15">
        <v>40</v>
      </c>
      <c r="U9" s="15">
        <v>0</v>
      </c>
      <c r="V9" s="15">
        <v>0</v>
      </c>
      <c r="W9" s="15">
        <v>250</v>
      </c>
      <c r="X9" s="15">
        <v>0</v>
      </c>
      <c r="Y9" s="15">
        <v>0</v>
      </c>
      <c r="Z9" s="31"/>
      <c r="AB9" s="15">
        <v>0</v>
      </c>
    </row>
    <row r="10" spans="1:28" ht="12" customHeight="1" x14ac:dyDescent="0.25">
      <c r="B10" t="s">
        <v>33</v>
      </c>
      <c r="C10" s="24"/>
      <c r="D10" s="24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6">
        <f t="shared" si="0"/>
        <v>0</v>
      </c>
      <c r="P10" s="15">
        <f t="shared" si="1"/>
        <v>0</v>
      </c>
      <c r="Q10" s="29">
        <f t="shared" si="2"/>
        <v>0</v>
      </c>
      <c r="S10" s="15">
        <v>0</v>
      </c>
      <c r="T10" s="15">
        <v>0</v>
      </c>
      <c r="U10" s="15">
        <v>1293.26</v>
      </c>
      <c r="V10" s="15">
        <v>0</v>
      </c>
      <c r="W10" s="15">
        <v>0</v>
      </c>
      <c r="X10" s="15">
        <v>0</v>
      </c>
      <c r="Y10" s="15">
        <v>354</v>
      </c>
      <c r="Z10" s="31">
        <v>0</v>
      </c>
      <c r="AA10" s="31">
        <v>0</v>
      </c>
      <c r="AB10" s="15">
        <v>0</v>
      </c>
    </row>
    <row r="11" spans="1:28" ht="12" customHeight="1" thickBot="1" x14ac:dyDescent="0.3">
      <c r="A11" t="s">
        <v>34</v>
      </c>
      <c r="C11" s="32">
        <f t="shared" ref="C11:Q11" si="3">SUM(C5:C10)</f>
        <v>8108.74</v>
      </c>
      <c r="D11" s="32">
        <f t="shared" si="3"/>
        <v>0</v>
      </c>
      <c r="E11" s="32">
        <f t="shared" si="3"/>
        <v>0</v>
      </c>
      <c r="F11" s="32">
        <f t="shared" si="3"/>
        <v>0</v>
      </c>
      <c r="G11" s="32">
        <f t="shared" si="3"/>
        <v>0</v>
      </c>
      <c r="H11" s="32">
        <f>SUM(H5:H10)</f>
        <v>0</v>
      </c>
      <c r="I11" s="32">
        <f>SUM(I5:I10)</f>
        <v>0</v>
      </c>
      <c r="J11" s="32">
        <f t="shared" si="3"/>
        <v>0</v>
      </c>
      <c r="K11" s="32">
        <f t="shared" si="3"/>
        <v>0</v>
      </c>
      <c r="L11" s="32">
        <f t="shared" si="3"/>
        <v>0</v>
      </c>
      <c r="M11" s="32">
        <f t="shared" si="3"/>
        <v>0</v>
      </c>
      <c r="N11" s="32">
        <f t="shared" si="3"/>
        <v>0</v>
      </c>
      <c r="O11" s="33">
        <f t="shared" si="3"/>
        <v>8023.74</v>
      </c>
      <c r="P11" s="34">
        <f>SUM(P5:P10)</f>
        <v>8108.74</v>
      </c>
      <c r="Q11" s="35">
        <f t="shared" si="3"/>
        <v>-85</v>
      </c>
      <c r="S11" s="34">
        <v>6839.87</v>
      </c>
      <c r="T11" s="34">
        <v>6505.68</v>
      </c>
      <c r="U11" s="34">
        <v>9929.1200000000008</v>
      </c>
      <c r="V11" s="34">
        <v>8305.15</v>
      </c>
      <c r="W11" s="34">
        <v>9130.2000000000007</v>
      </c>
      <c r="X11" s="34">
        <f>SUM(X5:X10)</f>
        <v>7982</v>
      </c>
      <c r="Y11" s="36">
        <f>SUM(Y5:Y10)</f>
        <v>8336</v>
      </c>
      <c r="Z11" s="36">
        <f>SUM(Z5:Z10)</f>
        <v>7938</v>
      </c>
      <c r="AA11" s="36">
        <f>SUM(AA5:AA10)</f>
        <v>7938</v>
      </c>
      <c r="AB11" s="34">
        <f>SUM(AB5:AB10)</f>
        <v>8021</v>
      </c>
    </row>
    <row r="12" spans="1:28" ht="12" customHeight="1" thickTop="1" x14ac:dyDescent="0.25">
      <c r="A12" s="18" t="s">
        <v>35</v>
      </c>
      <c r="C12" s="24"/>
      <c r="D12" s="24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6"/>
      <c r="P12" s="15"/>
      <c r="Q12" s="29"/>
      <c r="S12" s="15"/>
      <c r="T12" s="15"/>
      <c r="U12" s="15"/>
      <c r="V12" s="15"/>
      <c r="W12" s="15"/>
      <c r="X12" s="15"/>
      <c r="Z12" s="37"/>
      <c r="AB12" s="15"/>
    </row>
    <row r="13" spans="1:28" ht="12" customHeight="1" x14ac:dyDescent="0.25">
      <c r="A13" s="18" t="s">
        <v>36</v>
      </c>
      <c r="C13" s="24"/>
      <c r="D13" s="24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6"/>
      <c r="P13" s="15"/>
      <c r="Q13" s="29"/>
      <c r="S13" s="15"/>
      <c r="T13" s="15"/>
      <c r="U13" s="15"/>
      <c r="V13" s="15"/>
      <c r="W13" s="15"/>
      <c r="X13" s="15"/>
      <c r="AB13" s="15"/>
    </row>
    <row r="14" spans="1:28" ht="12" customHeight="1" x14ac:dyDescent="0.25">
      <c r="B14" t="s">
        <v>37</v>
      </c>
      <c r="C14" s="71">
        <v>132</v>
      </c>
      <c r="D14" s="44">
        <v>165</v>
      </c>
      <c r="E14" s="44">
        <v>165</v>
      </c>
      <c r="F14" s="44">
        <v>165</v>
      </c>
      <c r="G14" s="44">
        <v>165</v>
      </c>
      <c r="H14" s="44">
        <v>165</v>
      </c>
      <c r="I14" s="44">
        <v>165</v>
      </c>
      <c r="J14" s="44">
        <v>165</v>
      </c>
      <c r="K14" s="44">
        <v>165</v>
      </c>
      <c r="L14" s="44">
        <v>165</v>
      </c>
      <c r="M14" s="44">
        <v>165</v>
      </c>
      <c r="N14" s="44">
        <v>165</v>
      </c>
      <c r="O14" s="40">
        <f>SUM(C14:N14)</f>
        <v>1947</v>
      </c>
      <c r="P14" s="15">
        <f>SUM(C14:N14)</f>
        <v>1947</v>
      </c>
      <c r="Q14" s="29">
        <f>P14-O14</f>
        <v>0</v>
      </c>
      <c r="S14" s="15">
        <v>1152</v>
      </c>
      <c r="T14" s="15">
        <v>925.6</v>
      </c>
      <c r="U14" s="15">
        <v>956.5</v>
      </c>
      <c r="V14" s="15">
        <v>987</v>
      </c>
      <c r="W14" s="15">
        <v>1011.48</v>
      </c>
      <c r="X14" s="15">
        <v>1716</v>
      </c>
      <c r="Y14" s="15">
        <v>1716</v>
      </c>
      <c r="Z14" s="15">
        <v>1744</v>
      </c>
      <c r="AA14" s="15">
        <v>1743</v>
      </c>
      <c r="AB14" s="15">
        <v>1705</v>
      </c>
    </row>
    <row r="15" spans="1:28" ht="12" customHeight="1" x14ac:dyDescent="0.25">
      <c r="B15" t="s">
        <v>38</v>
      </c>
      <c r="C15" s="41"/>
      <c r="D15" s="41"/>
      <c r="E15" s="44">
        <v>25</v>
      </c>
      <c r="F15" s="42"/>
      <c r="G15" s="42"/>
      <c r="H15" s="11">
        <v>25</v>
      </c>
      <c r="I15" s="42"/>
      <c r="J15" s="42"/>
      <c r="K15" s="11">
        <v>25</v>
      </c>
      <c r="L15" s="43"/>
      <c r="M15" s="43"/>
      <c r="N15" s="11">
        <v>25</v>
      </c>
      <c r="O15" s="6">
        <f t="shared" ref="O15:O32" si="4">SUM(C15:N15)</f>
        <v>100</v>
      </c>
      <c r="P15" s="15">
        <f t="shared" ref="P15:P47" si="5">SUM(C15:N15)</f>
        <v>100</v>
      </c>
      <c r="Q15" s="29">
        <f>P15-O15</f>
        <v>0</v>
      </c>
      <c r="S15" s="15"/>
      <c r="T15" s="15"/>
      <c r="U15" s="15"/>
      <c r="V15" s="15"/>
      <c r="W15" s="15"/>
      <c r="X15" s="15">
        <v>100</v>
      </c>
      <c r="Y15" s="15">
        <v>100</v>
      </c>
      <c r="Z15" s="15">
        <v>100</v>
      </c>
      <c r="AA15" s="15">
        <v>100</v>
      </c>
      <c r="AB15" s="15">
        <v>100</v>
      </c>
    </row>
    <row r="16" spans="1:28" ht="12" customHeight="1" x14ac:dyDescent="0.25">
      <c r="A16" s="18" t="s">
        <v>39</v>
      </c>
      <c r="C16" s="38"/>
      <c r="D16" s="38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6"/>
      <c r="P16" s="15"/>
      <c r="Q16" s="29">
        <f>P16-O16</f>
        <v>0</v>
      </c>
      <c r="S16" s="15"/>
      <c r="T16" s="15"/>
      <c r="U16" s="15"/>
      <c r="V16" s="15"/>
      <c r="W16" s="15"/>
      <c r="X16" s="15"/>
      <c r="AB16" s="15"/>
    </row>
    <row r="17" spans="1:28" ht="12" customHeight="1" x14ac:dyDescent="0.25">
      <c r="B17" t="s">
        <v>40</v>
      </c>
      <c r="C17" s="38"/>
      <c r="D17" s="38"/>
      <c r="E17" s="44"/>
      <c r="F17" s="44"/>
      <c r="G17" s="39"/>
      <c r="H17" s="44">
        <v>25</v>
      </c>
      <c r="I17" s="39"/>
      <c r="J17" s="39"/>
      <c r="K17" s="39"/>
      <c r="L17" s="39"/>
      <c r="M17" s="44">
        <v>25</v>
      </c>
      <c r="N17" s="44"/>
      <c r="O17" s="6">
        <f t="shared" si="4"/>
        <v>50</v>
      </c>
      <c r="P17" s="15">
        <f t="shared" si="5"/>
        <v>50</v>
      </c>
      <c r="Q17" s="29">
        <f>P17-O17</f>
        <v>0</v>
      </c>
      <c r="S17" s="15">
        <v>220.27</v>
      </c>
      <c r="T17" s="15">
        <v>146.30000000000001</v>
      </c>
      <c r="U17" s="15">
        <v>109.41</v>
      </c>
      <c r="V17" s="15">
        <v>0</v>
      </c>
      <c r="W17" s="15">
        <v>204.19</v>
      </c>
      <c r="X17" s="15">
        <v>115</v>
      </c>
      <c r="Y17" s="15">
        <v>115</v>
      </c>
      <c r="Z17" s="15">
        <v>50</v>
      </c>
      <c r="AA17" s="15">
        <v>50</v>
      </c>
      <c r="AB17" s="15">
        <v>50</v>
      </c>
    </row>
    <row r="18" spans="1:28" ht="12" customHeight="1" x14ac:dyDescent="0.25">
      <c r="B18" t="s">
        <v>41</v>
      </c>
      <c r="C18" s="24"/>
      <c r="D18" s="24"/>
      <c r="E18" s="11">
        <v>25</v>
      </c>
      <c r="F18" s="11"/>
      <c r="G18" s="43"/>
      <c r="H18" s="11">
        <v>25</v>
      </c>
      <c r="I18" s="43"/>
      <c r="J18" s="43"/>
      <c r="K18" s="11">
        <v>25</v>
      </c>
      <c r="L18" s="43"/>
      <c r="M18" s="43"/>
      <c r="N18" s="11">
        <v>25</v>
      </c>
      <c r="O18" s="6">
        <f t="shared" si="4"/>
        <v>100</v>
      </c>
      <c r="P18" s="15">
        <f t="shared" si="5"/>
        <v>100</v>
      </c>
      <c r="Q18" s="29">
        <f>P18-O18</f>
        <v>0</v>
      </c>
      <c r="S18" s="15">
        <v>53.99</v>
      </c>
      <c r="T18" s="15">
        <v>0</v>
      </c>
      <c r="U18" s="15">
        <v>0</v>
      </c>
      <c r="V18" s="15">
        <v>0</v>
      </c>
      <c r="W18" s="15">
        <v>0</v>
      </c>
      <c r="X18" s="15">
        <v>120</v>
      </c>
      <c r="Y18" s="15">
        <v>120</v>
      </c>
      <c r="Z18" s="15">
        <v>69</v>
      </c>
      <c r="AA18" s="15">
        <v>100</v>
      </c>
      <c r="AB18" s="15">
        <v>100</v>
      </c>
    </row>
    <row r="19" spans="1:28" s="65" customFormat="1" ht="12" customHeight="1" x14ac:dyDescent="0.25">
      <c r="B19" s="65" t="s">
        <v>77</v>
      </c>
      <c r="C19" s="70">
        <v>138.46</v>
      </c>
      <c r="D19" s="43">
        <v>10</v>
      </c>
      <c r="E19" s="43">
        <v>10</v>
      </c>
      <c r="F19" s="43">
        <v>10</v>
      </c>
      <c r="G19" s="43">
        <v>10</v>
      </c>
      <c r="H19" s="43">
        <v>10</v>
      </c>
      <c r="I19" s="43">
        <v>10</v>
      </c>
      <c r="J19" s="43">
        <v>10</v>
      </c>
      <c r="K19" s="43">
        <v>10</v>
      </c>
      <c r="L19" s="43">
        <v>10</v>
      </c>
      <c r="M19" s="43">
        <v>10</v>
      </c>
      <c r="N19" s="43">
        <v>10</v>
      </c>
      <c r="O19" s="66">
        <v>120</v>
      </c>
      <c r="P19" s="47">
        <f>SUM(C19:N19)</f>
        <v>248.46</v>
      </c>
      <c r="Q19" s="67"/>
      <c r="S19" s="47"/>
      <c r="T19" s="47"/>
      <c r="U19" s="47"/>
      <c r="V19" s="47"/>
      <c r="W19" s="47"/>
      <c r="X19" s="47"/>
      <c r="Y19" s="47"/>
      <c r="Z19" s="47"/>
      <c r="AA19" s="47"/>
      <c r="AB19" s="47"/>
    </row>
    <row r="20" spans="1:28" ht="12" customHeight="1" x14ac:dyDescent="0.25">
      <c r="A20" s="18" t="s">
        <v>42</v>
      </c>
      <c r="C20" s="24"/>
      <c r="D20" s="24"/>
      <c r="E20" s="11"/>
      <c r="F20" s="11"/>
      <c r="G20" s="43"/>
      <c r="H20" s="43"/>
      <c r="I20" s="43"/>
      <c r="J20" s="43"/>
      <c r="K20" s="43"/>
      <c r="L20" s="43"/>
      <c r="M20" s="43"/>
      <c r="N20" s="11"/>
      <c r="O20" s="6"/>
      <c r="P20" s="15"/>
      <c r="Q20" s="29"/>
      <c r="S20" s="15"/>
      <c r="T20" s="15"/>
      <c r="U20" s="15"/>
      <c r="V20" s="15"/>
      <c r="W20" s="15"/>
      <c r="X20" s="15"/>
      <c r="Y20" s="15"/>
      <c r="Z20" s="15"/>
      <c r="AB20" s="15"/>
    </row>
    <row r="21" spans="1:28" ht="12" customHeight="1" x14ac:dyDescent="0.25">
      <c r="B21" t="s">
        <v>43</v>
      </c>
      <c r="C21" s="24"/>
      <c r="D21" s="24"/>
      <c r="E21" s="11"/>
      <c r="F21" s="11"/>
      <c r="G21" s="43"/>
      <c r="H21" s="11">
        <v>0</v>
      </c>
      <c r="I21" s="43"/>
      <c r="J21" s="43"/>
      <c r="K21" s="43"/>
      <c r="L21" s="43"/>
      <c r="M21" s="43"/>
      <c r="N21" s="11"/>
      <c r="O21" s="6">
        <f t="shared" si="4"/>
        <v>0</v>
      </c>
      <c r="P21" s="15">
        <f t="shared" si="5"/>
        <v>0</v>
      </c>
      <c r="Q21" s="29">
        <f>P21-O21</f>
        <v>0</v>
      </c>
      <c r="S21" s="15">
        <v>374.83</v>
      </c>
      <c r="T21" s="15">
        <v>282</v>
      </c>
      <c r="U21" s="15">
        <v>141</v>
      </c>
      <c r="V21" s="15">
        <v>141</v>
      </c>
      <c r="W21" s="15">
        <v>141</v>
      </c>
      <c r="X21" s="15">
        <v>0</v>
      </c>
      <c r="Y21" s="15">
        <v>0</v>
      </c>
      <c r="Z21" s="15">
        <v>0</v>
      </c>
      <c r="AA21" s="15">
        <v>200</v>
      </c>
      <c r="AB21" s="15">
        <v>200</v>
      </c>
    </row>
    <row r="22" spans="1:28" ht="12" customHeight="1" x14ac:dyDescent="0.25">
      <c r="B22" t="s">
        <v>44</v>
      </c>
      <c r="C22" s="24"/>
      <c r="D22" s="24"/>
      <c r="E22" s="11"/>
      <c r="F22" s="11"/>
      <c r="G22" s="43"/>
      <c r="H22" s="11">
        <v>350</v>
      </c>
      <c r="I22" s="43"/>
      <c r="J22" s="43"/>
      <c r="K22" s="43"/>
      <c r="L22" s="43"/>
      <c r="M22" s="43"/>
      <c r="N22" s="11"/>
      <c r="O22" s="6">
        <f t="shared" si="4"/>
        <v>350</v>
      </c>
      <c r="P22" s="15">
        <f t="shared" si="5"/>
        <v>350</v>
      </c>
      <c r="Q22" s="29">
        <f>P22-O22</f>
        <v>0</v>
      </c>
      <c r="S22" s="15">
        <v>430.93</v>
      </c>
      <c r="T22" s="15">
        <v>468.84</v>
      </c>
      <c r="U22" s="15">
        <v>517.9</v>
      </c>
      <c r="V22" s="15">
        <v>545.35</v>
      </c>
      <c r="W22" s="15">
        <v>553.70000000000005</v>
      </c>
      <c r="X22" s="15">
        <v>570</v>
      </c>
      <c r="Y22" s="15">
        <v>570</v>
      </c>
      <c r="Z22" s="15">
        <v>599</v>
      </c>
      <c r="AA22" s="15">
        <v>620</v>
      </c>
      <c r="AB22" s="15">
        <v>400</v>
      </c>
    </row>
    <row r="23" spans="1:28" ht="12" customHeight="1" x14ac:dyDescent="0.25">
      <c r="B23" t="s">
        <v>45</v>
      </c>
      <c r="C23" s="24"/>
      <c r="D23" s="11">
        <v>70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6">
        <f t="shared" si="4"/>
        <v>70</v>
      </c>
      <c r="P23" s="15">
        <f t="shared" si="5"/>
        <v>70</v>
      </c>
      <c r="Q23" s="29">
        <f>P23-O23</f>
        <v>0</v>
      </c>
      <c r="S23" s="15">
        <v>41.25</v>
      </c>
      <c r="T23" s="15">
        <v>13</v>
      </c>
      <c r="U23" s="15">
        <v>60.13</v>
      </c>
      <c r="V23" s="15">
        <v>43.45</v>
      </c>
      <c r="W23" s="15">
        <v>40.299999999999997</v>
      </c>
      <c r="X23" s="15">
        <v>60</v>
      </c>
      <c r="Y23" s="15">
        <v>60</v>
      </c>
      <c r="Z23" s="15">
        <v>112</v>
      </c>
      <c r="AA23" s="15">
        <v>126</v>
      </c>
      <c r="AB23" s="15">
        <v>70</v>
      </c>
    </row>
    <row r="24" spans="1:28" ht="12" customHeight="1" x14ac:dyDescent="0.25">
      <c r="B24" s="26" t="s">
        <v>46</v>
      </c>
      <c r="C24" s="24"/>
      <c r="D24" s="24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6">
        <f t="shared" si="4"/>
        <v>0</v>
      </c>
      <c r="P24" s="15">
        <f t="shared" si="5"/>
        <v>0</v>
      </c>
      <c r="Q24" s="29">
        <v>0</v>
      </c>
      <c r="S24" s="15"/>
      <c r="T24" s="15"/>
      <c r="U24" s="15"/>
      <c r="V24" s="15"/>
      <c r="W24" s="15"/>
      <c r="X24" s="15">
        <v>0</v>
      </c>
      <c r="Y24" s="15">
        <v>0</v>
      </c>
      <c r="Z24" s="15">
        <v>0</v>
      </c>
      <c r="AA24" s="15">
        <v>0</v>
      </c>
      <c r="AB24" s="15">
        <v>200</v>
      </c>
    </row>
    <row r="25" spans="1:28" ht="12" customHeight="1" x14ac:dyDescent="0.25">
      <c r="B25" s="45" t="s">
        <v>47</v>
      </c>
      <c r="C25" s="24"/>
      <c r="D25" s="24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6">
        <f t="shared" si="4"/>
        <v>0</v>
      </c>
      <c r="P25" s="15">
        <f t="shared" si="5"/>
        <v>0</v>
      </c>
      <c r="Q25" s="29">
        <v>0</v>
      </c>
      <c r="S25" s="15"/>
      <c r="T25" s="15"/>
      <c r="U25" s="15"/>
      <c r="V25" s="15"/>
      <c r="W25" s="15"/>
      <c r="X25" s="15">
        <v>0</v>
      </c>
      <c r="Y25" s="15">
        <v>0</v>
      </c>
      <c r="Z25" s="15">
        <v>0</v>
      </c>
      <c r="AA25" s="15">
        <v>0</v>
      </c>
      <c r="AB25" s="15">
        <v>0</v>
      </c>
    </row>
    <row r="26" spans="1:28" ht="12" customHeight="1" x14ac:dyDescent="0.25">
      <c r="B26" s="46" t="s">
        <v>48</v>
      </c>
      <c r="C26" s="70">
        <v>65</v>
      </c>
      <c r="D26" s="24"/>
      <c r="E26" s="11">
        <v>65</v>
      </c>
      <c r="F26" s="11"/>
      <c r="G26" s="11"/>
      <c r="H26" s="11"/>
      <c r="I26" s="11"/>
      <c r="J26" s="11"/>
      <c r="K26" s="11"/>
      <c r="L26" s="11"/>
      <c r="M26" s="11"/>
      <c r="N26" s="11"/>
      <c r="O26" s="6">
        <f t="shared" si="4"/>
        <v>130</v>
      </c>
      <c r="P26" s="15">
        <f t="shared" si="5"/>
        <v>130</v>
      </c>
      <c r="Q26" s="29">
        <f>P26-O26</f>
        <v>0</v>
      </c>
      <c r="S26" s="15">
        <v>0</v>
      </c>
      <c r="T26" s="15">
        <v>67</v>
      </c>
      <c r="U26" s="15">
        <v>5</v>
      </c>
      <c r="V26" s="15">
        <v>15.43</v>
      </c>
      <c r="W26" s="15">
        <v>0</v>
      </c>
      <c r="X26" s="15">
        <v>70</v>
      </c>
      <c r="Y26" s="15">
        <v>70</v>
      </c>
      <c r="Z26" s="15">
        <v>55</v>
      </c>
      <c r="AA26" s="15">
        <v>60</v>
      </c>
      <c r="AB26" s="15">
        <v>65</v>
      </c>
    </row>
    <row r="27" spans="1:28" ht="12" customHeight="1" x14ac:dyDescent="0.25">
      <c r="B27" s="46" t="s">
        <v>49</v>
      </c>
      <c r="C27" s="70">
        <v>145</v>
      </c>
      <c r="D27" s="24"/>
      <c r="E27" s="11">
        <v>145</v>
      </c>
      <c r="F27" s="11"/>
      <c r="G27" s="11"/>
      <c r="H27" s="11"/>
      <c r="I27" s="24"/>
      <c r="J27" s="11"/>
      <c r="K27" s="11"/>
      <c r="L27" s="11"/>
      <c r="M27" s="11"/>
      <c r="N27" s="11"/>
      <c r="O27" s="6">
        <f t="shared" si="4"/>
        <v>290</v>
      </c>
      <c r="P27" s="15">
        <f t="shared" si="5"/>
        <v>290</v>
      </c>
      <c r="Q27" s="29">
        <f>P27-O27</f>
        <v>0</v>
      </c>
      <c r="S27" s="15">
        <v>89</v>
      </c>
      <c r="T27" s="15">
        <v>93</v>
      </c>
      <c r="U27" s="15">
        <v>96</v>
      </c>
      <c r="V27" s="15">
        <v>108</v>
      </c>
      <c r="W27" s="15">
        <v>117</v>
      </c>
      <c r="X27" s="15">
        <v>145</v>
      </c>
      <c r="Y27" s="15">
        <v>145</v>
      </c>
      <c r="Z27" s="15">
        <v>198</v>
      </c>
      <c r="AA27" s="15">
        <v>145</v>
      </c>
      <c r="AB27" s="15">
        <v>145</v>
      </c>
    </row>
    <row r="28" spans="1:28" ht="12" customHeight="1" x14ac:dyDescent="0.25">
      <c r="B28" s="45" t="s">
        <v>50</v>
      </c>
      <c r="C28" s="70">
        <f>21+73.99</f>
        <v>94.99</v>
      </c>
      <c r="D28" s="24"/>
      <c r="E28" s="24"/>
      <c r="F28" s="11"/>
      <c r="G28" s="11"/>
      <c r="H28" s="11"/>
      <c r="I28" s="11"/>
      <c r="J28" s="11"/>
      <c r="K28" s="11"/>
      <c r="L28" s="11"/>
      <c r="M28" s="11"/>
      <c r="N28" s="11"/>
      <c r="O28" s="6">
        <f t="shared" si="4"/>
        <v>94.99</v>
      </c>
      <c r="P28" s="15">
        <f t="shared" si="5"/>
        <v>94.99</v>
      </c>
      <c r="Q28" s="29">
        <f>P28-O28</f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</row>
    <row r="29" spans="1:28" ht="12" customHeight="1" x14ac:dyDescent="0.25">
      <c r="B29" s="45" t="s">
        <v>51</v>
      </c>
      <c r="C29" s="24"/>
      <c r="D29" s="24"/>
      <c r="E29" s="24"/>
      <c r="F29" s="11"/>
      <c r="G29" s="11"/>
      <c r="H29" s="11"/>
      <c r="I29" s="11"/>
      <c r="J29" s="30"/>
      <c r="K29" s="11">
        <v>75</v>
      </c>
      <c r="L29" s="11"/>
      <c r="M29" s="11"/>
      <c r="N29" s="11"/>
      <c r="O29" s="6">
        <f t="shared" si="4"/>
        <v>75</v>
      </c>
      <c r="P29" s="15">
        <f t="shared" si="5"/>
        <v>75</v>
      </c>
      <c r="Q29" s="29">
        <f>P29-O29</f>
        <v>0</v>
      </c>
      <c r="S29" s="15">
        <v>51.01</v>
      </c>
      <c r="T29" s="15">
        <v>10.48</v>
      </c>
      <c r="U29" s="15">
        <v>21</v>
      </c>
      <c r="V29" s="15">
        <v>13.49</v>
      </c>
      <c r="W29" s="15">
        <v>124.25</v>
      </c>
      <c r="X29" s="15">
        <v>75</v>
      </c>
      <c r="Y29" s="15">
        <v>75</v>
      </c>
      <c r="Z29" s="15">
        <v>75</v>
      </c>
      <c r="AA29" s="15">
        <v>75</v>
      </c>
      <c r="AB29" s="15">
        <v>75</v>
      </c>
    </row>
    <row r="30" spans="1:28" ht="12" customHeight="1" x14ac:dyDescent="0.25">
      <c r="A30" s="18" t="s">
        <v>52</v>
      </c>
      <c r="C30" s="24"/>
      <c r="D30" s="24"/>
      <c r="E30" s="24"/>
      <c r="F30" s="11"/>
      <c r="G30" s="11"/>
      <c r="H30" s="11"/>
      <c r="I30" s="11"/>
      <c r="J30" s="11"/>
      <c r="K30" s="11"/>
      <c r="L30" s="11"/>
      <c r="M30" s="11"/>
      <c r="N30" s="11"/>
      <c r="O30" s="6"/>
      <c r="P30" s="15"/>
      <c r="Q30" s="29"/>
      <c r="S30" s="15"/>
      <c r="T30" s="15"/>
      <c r="U30" s="15"/>
      <c r="V30" s="15"/>
      <c r="W30" s="15"/>
      <c r="X30" s="15">
        <v>0</v>
      </c>
      <c r="Y30" s="15">
        <v>0</v>
      </c>
      <c r="AB30" s="15"/>
    </row>
    <row r="31" spans="1:28" ht="12" customHeight="1" x14ac:dyDescent="0.25">
      <c r="B31" t="s">
        <v>53</v>
      </c>
      <c r="C31" s="70">
        <v>883.49</v>
      </c>
      <c r="D31" s="24"/>
      <c r="E31" s="11">
        <v>650</v>
      </c>
      <c r="F31" s="43"/>
      <c r="G31" s="43"/>
      <c r="H31" s="43"/>
      <c r="I31" s="47"/>
      <c r="J31" s="11">
        <v>650</v>
      </c>
      <c r="K31" s="11"/>
      <c r="L31" s="11"/>
      <c r="M31" s="11"/>
      <c r="N31" s="11"/>
      <c r="O31" s="6">
        <f t="shared" si="4"/>
        <v>2183.4899999999998</v>
      </c>
      <c r="P31" s="15">
        <f t="shared" si="5"/>
        <v>2183.4899999999998</v>
      </c>
      <c r="Q31" s="29">
        <f>P31-O31</f>
        <v>0</v>
      </c>
      <c r="S31" s="15">
        <v>192.78</v>
      </c>
      <c r="T31" s="15">
        <v>0</v>
      </c>
      <c r="U31" s="15">
        <v>453.53</v>
      </c>
      <c r="V31" s="15">
        <v>0</v>
      </c>
      <c r="W31" s="15">
        <v>306.77</v>
      </c>
      <c r="X31" s="15">
        <v>320</v>
      </c>
      <c r="Y31" s="15">
        <v>320</v>
      </c>
      <c r="Z31" s="15">
        <v>724</v>
      </c>
      <c r="AA31" s="15">
        <v>1140</v>
      </c>
      <c r="AB31" s="15">
        <v>1300</v>
      </c>
    </row>
    <row r="32" spans="1:28" ht="12" customHeight="1" x14ac:dyDescent="0.25">
      <c r="B32" t="s">
        <v>54</v>
      </c>
      <c r="C32" s="24"/>
      <c r="D32" s="11">
        <v>160</v>
      </c>
      <c r="E32" s="11"/>
      <c r="F32" s="11"/>
      <c r="G32" s="11"/>
      <c r="H32" s="11"/>
      <c r="I32" s="11"/>
      <c r="J32" s="11">
        <v>160</v>
      </c>
      <c r="K32" s="11"/>
      <c r="L32" s="11"/>
      <c r="M32" s="11"/>
      <c r="N32" s="11"/>
      <c r="O32" s="6">
        <f t="shared" si="4"/>
        <v>320</v>
      </c>
      <c r="P32" s="15">
        <f t="shared" si="5"/>
        <v>320</v>
      </c>
      <c r="Q32" s="29">
        <f>P32-O32</f>
        <v>0</v>
      </c>
      <c r="S32" s="15">
        <v>206.32</v>
      </c>
      <c r="T32" s="15">
        <v>206.32</v>
      </c>
      <c r="U32" s="15">
        <v>107.3</v>
      </c>
      <c r="V32" s="15">
        <v>53.65</v>
      </c>
      <c r="W32" s="15">
        <v>156.99</v>
      </c>
      <c r="X32" s="15">
        <v>640</v>
      </c>
      <c r="Y32" s="15">
        <v>640</v>
      </c>
      <c r="Z32" s="15">
        <v>450</v>
      </c>
      <c r="AA32" s="15">
        <v>305</v>
      </c>
      <c r="AB32" s="15">
        <v>320</v>
      </c>
    </row>
    <row r="33" spans="1:28" ht="12" customHeight="1" x14ac:dyDescent="0.25">
      <c r="A33" s="18" t="s">
        <v>31</v>
      </c>
      <c r="C33" s="24"/>
      <c r="D33" s="24"/>
      <c r="E33" s="24"/>
      <c r="F33" s="43"/>
      <c r="G33" s="43"/>
      <c r="H33" s="43"/>
      <c r="I33" s="43"/>
      <c r="J33" s="43"/>
      <c r="K33" s="11"/>
      <c r="L33" s="11"/>
      <c r="M33" s="11"/>
      <c r="N33" s="11"/>
      <c r="O33" s="6"/>
      <c r="P33" s="15"/>
      <c r="Q33" s="29"/>
      <c r="S33" s="15"/>
      <c r="T33" s="15"/>
      <c r="U33" s="15"/>
      <c r="V33" s="15"/>
      <c r="W33" s="15"/>
      <c r="X33" s="15"/>
      <c r="AB33" s="15"/>
    </row>
    <row r="34" spans="1:28" ht="12" customHeight="1" x14ac:dyDescent="0.25">
      <c r="B34" s="48" t="s">
        <v>55</v>
      </c>
      <c r="C34" s="11"/>
      <c r="D34" s="11">
        <v>54</v>
      </c>
      <c r="E34" s="11">
        <v>327</v>
      </c>
      <c r="F34" s="11">
        <v>27</v>
      </c>
      <c r="G34" s="15">
        <v>27</v>
      </c>
      <c r="H34" s="11">
        <v>27</v>
      </c>
      <c r="I34" s="11">
        <v>27</v>
      </c>
      <c r="J34" s="11">
        <v>27</v>
      </c>
      <c r="K34" s="11">
        <v>327</v>
      </c>
      <c r="L34" s="11">
        <v>27</v>
      </c>
      <c r="M34" s="11">
        <v>27</v>
      </c>
      <c r="N34" s="11">
        <v>327</v>
      </c>
      <c r="O34" s="6">
        <f>SUM(C34:N34)</f>
        <v>1224</v>
      </c>
      <c r="P34" s="15">
        <f t="shared" si="5"/>
        <v>1224</v>
      </c>
      <c r="Q34" s="29">
        <f>P34-O34</f>
        <v>0</v>
      </c>
      <c r="S34" s="15">
        <v>853.01</v>
      </c>
      <c r="T34" s="15">
        <v>321.39999999999998</v>
      </c>
      <c r="U34" s="15">
        <v>87</v>
      </c>
      <c r="V34" s="15">
        <v>191.25</v>
      </c>
      <c r="W34" s="15">
        <v>126.25</v>
      </c>
      <c r="X34" s="15">
        <v>1025</v>
      </c>
      <c r="Y34" s="15">
        <v>1025</v>
      </c>
      <c r="Z34" s="15">
        <v>1000</v>
      </c>
      <c r="AA34" s="15">
        <v>1334</v>
      </c>
      <c r="AB34" s="15">
        <v>1224</v>
      </c>
    </row>
    <row r="35" spans="1:28" ht="12" customHeight="1" x14ac:dyDescent="0.25">
      <c r="B35" s="48" t="s">
        <v>56</v>
      </c>
      <c r="C35" s="24"/>
      <c r="D35" s="24"/>
      <c r="E35" s="24"/>
      <c r="F35" s="43"/>
      <c r="G35" s="43"/>
      <c r="H35" s="43"/>
      <c r="I35" s="43"/>
      <c r="J35" s="43"/>
      <c r="K35" s="43"/>
      <c r="L35" s="43"/>
      <c r="M35" s="43"/>
      <c r="N35" s="43"/>
      <c r="O35" s="6">
        <f t="shared" ref="O35:O47" si="6">SUM(C35:N35)</f>
        <v>0</v>
      </c>
      <c r="P35" s="15">
        <f t="shared" si="5"/>
        <v>0</v>
      </c>
      <c r="Q35" s="29">
        <f>P35-O35</f>
        <v>0</v>
      </c>
      <c r="S35" s="15">
        <v>4732.32</v>
      </c>
      <c r="T35" s="15">
        <v>284.94</v>
      </c>
      <c r="U35" s="15">
        <v>200</v>
      </c>
      <c r="V35" s="15">
        <v>0</v>
      </c>
      <c r="W35" s="15">
        <v>320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</row>
    <row r="36" spans="1:28" ht="12" customHeight="1" x14ac:dyDescent="0.25">
      <c r="B36" s="48" t="s">
        <v>57</v>
      </c>
      <c r="C36" s="24"/>
      <c r="D36" s="24"/>
      <c r="E36" s="24"/>
      <c r="F36" s="43"/>
      <c r="G36" s="43"/>
      <c r="H36" s="43"/>
      <c r="I36" s="43"/>
      <c r="J36" s="43"/>
      <c r="K36" s="43"/>
      <c r="L36" s="43"/>
      <c r="M36" s="43"/>
      <c r="N36" s="43"/>
      <c r="O36" s="6">
        <f t="shared" si="6"/>
        <v>0</v>
      </c>
      <c r="P36" s="15">
        <f t="shared" si="5"/>
        <v>0</v>
      </c>
      <c r="Q36" s="29">
        <f>P36-O36</f>
        <v>0</v>
      </c>
      <c r="S36" s="15">
        <v>0</v>
      </c>
      <c r="T36" s="15">
        <v>0</v>
      </c>
      <c r="U36" s="15">
        <v>500</v>
      </c>
      <c r="V36" s="15">
        <v>650</v>
      </c>
      <c r="W36" s="15">
        <v>1000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</row>
    <row r="37" spans="1:28" ht="12" customHeight="1" x14ac:dyDescent="0.25">
      <c r="B37" t="s">
        <v>58</v>
      </c>
      <c r="C37" s="11"/>
      <c r="D37" s="11">
        <v>160</v>
      </c>
      <c r="E37" s="11"/>
      <c r="F37" s="11">
        <v>160</v>
      </c>
      <c r="G37" s="11"/>
      <c r="H37" s="11"/>
      <c r="I37" s="11">
        <v>160</v>
      </c>
      <c r="J37" s="11"/>
      <c r="K37" s="11"/>
      <c r="L37" s="11"/>
      <c r="M37" s="11">
        <v>160</v>
      </c>
      <c r="N37" s="43"/>
      <c r="O37" s="6">
        <f t="shared" si="6"/>
        <v>640</v>
      </c>
      <c r="P37" s="15">
        <f t="shared" si="5"/>
        <v>640</v>
      </c>
      <c r="Q37" s="29">
        <f>P37-O37</f>
        <v>0</v>
      </c>
      <c r="S37" s="15">
        <v>0</v>
      </c>
      <c r="T37" s="15">
        <v>31.72</v>
      </c>
      <c r="U37" s="15">
        <v>51.58</v>
      </c>
      <c r="V37" s="15">
        <v>37.01</v>
      </c>
      <c r="W37" s="15">
        <v>0</v>
      </c>
      <c r="X37" s="15">
        <v>150</v>
      </c>
      <c r="Y37" s="15">
        <v>150</v>
      </c>
      <c r="Z37" s="15">
        <v>211</v>
      </c>
      <c r="AA37" s="15">
        <v>520</v>
      </c>
      <c r="AB37" s="15">
        <v>640</v>
      </c>
    </row>
    <row r="38" spans="1:28" ht="12" customHeight="1" x14ac:dyDescent="0.25">
      <c r="A38" s="49"/>
      <c r="B38" s="49" t="s">
        <v>59</v>
      </c>
      <c r="C38" s="72">
        <v>429</v>
      </c>
      <c r="D38" s="50"/>
      <c r="E38" s="51"/>
      <c r="F38" s="51"/>
      <c r="G38" s="51"/>
      <c r="H38" s="52"/>
      <c r="I38" s="11">
        <v>500</v>
      </c>
      <c r="J38" s="53"/>
      <c r="K38" s="51"/>
      <c r="L38" s="51"/>
      <c r="M38" s="51"/>
      <c r="N38" s="68"/>
      <c r="O38" s="6">
        <f t="shared" si="6"/>
        <v>929</v>
      </c>
      <c r="P38" s="15">
        <f t="shared" si="5"/>
        <v>929</v>
      </c>
      <c r="Q38" s="54">
        <f>P38-O38</f>
        <v>0</v>
      </c>
      <c r="R38" s="49"/>
      <c r="S38" s="55">
        <v>287.88</v>
      </c>
      <c r="T38" s="55">
        <v>0</v>
      </c>
      <c r="U38" s="55">
        <v>11546.95</v>
      </c>
      <c r="V38" s="55">
        <v>4598.74</v>
      </c>
      <c r="W38" s="55">
        <v>0</v>
      </c>
      <c r="X38" s="55">
        <v>1576</v>
      </c>
      <c r="Y38" s="49">
        <v>1576</v>
      </c>
      <c r="Z38" s="49">
        <v>1108</v>
      </c>
      <c r="AA38" s="15">
        <v>1000</v>
      </c>
      <c r="AB38" s="15">
        <v>0</v>
      </c>
    </row>
    <row r="39" spans="1:28" ht="12" customHeight="1" x14ac:dyDescent="0.25">
      <c r="A39" s="18" t="s">
        <v>60</v>
      </c>
      <c r="C39" s="38"/>
      <c r="D39" s="38"/>
      <c r="E39" s="44"/>
      <c r="F39" s="44"/>
      <c r="G39" s="44"/>
      <c r="H39" s="44"/>
      <c r="I39" s="44"/>
      <c r="J39" s="11"/>
      <c r="K39" s="44"/>
      <c r="L39" s="44"/>
      <c r="M39" s="44"/>
      <c r="N39" s="44"/>
      <c r="O39" s="6"/>
      <c r="P39" s="15"/>
      <c r="Q39" s="29"/>
      <c r="S39" s="15"/>
      <c r="T39" s="15"/>
      <c r="U39" s="15"/>
      <c r="V39" s="15"/>
      <c r="W39" s="15"/>
      <c r="X39" s="15"/>
      <c r="AB39" s="15"/>
    </row>
    <row r="40" spans="1:28" ht="12" customHeight="1" x14ac:dyDescent="0.25">
      <c r="B40" s="69" t="s">
        <v>74</v>
      </c>
      <c r="C40" s="24"/>
      <c r="D40" s="24"/>
      <c r="E40" s="11"/>
      <c r="F40" s="11"/>
      <c r="G40" s="11"/>
      <c r="H40" s="11"/>
      <c r="I40" s="11">
        <v>100</v>
      </c>
      <c r="J40" s="11"/>
      <c r="K40" s="11"/>
      <c r="L40" s="11"/>
      <c r="M40" s="11"/>
      <c r="N40" s="11"/>
      <c r="O40" s="6">
        <f t="shared" si="6"/>
        <v>100</v>
      </c>
      <c r="P40" s="15">
        <f t="shared" si="5"/>
        <v>100</v>
      </c>
      <c r="Q40" s="29">
        <f>P40-O40</f>
        <v>0</v>
      </c>
      <c r="S40" s="15"/>
      <c r="T40" s="15"/>
      <c r="U40" s="15"/>
      <c r="V40" s="15"/>
      <c r="W40" s="15"/>
      <c r="X40" s="15">
        <v>0</v>
      </c>
      <c r="Y40" s="15">
        <v>0</v>
      </c>
      <c r="Z40" s="15">
        <v>100</v>
      </c>
      <c r="AA40" s="15">
        <v>100</v>
      </c>
      <c r="AB40" s="15">
        <v>100</v>
      </c>
    </row>
    <row r="41" spans="1:28" ht="12" customHeight="1" x14ac:dyDescent="0.25">
      <c r="B41" s="56" t="s">
        <v>61</v>
      </c>
      <c r="C41" s="10"/>
      <c r="D41" s="24"/>
      <c r="E41" s="11"/>
      <c r="F41" s="15"/>
      <c r="G41" s="11"/>
      <c r="H41" s="11"/>
      <c r="I41" s="15"/>
      <c r="J41" s="11">
        <v>300</v>
      </c>
      <c r="K41" s="15"/>
      <c r="L41" s="11"/>
      <c r="M41" s="11"/>
      <c r="N41" s="11"/>
      <c r="O41" s="6">
        <f t="shared" si="6"/>
        <v>300</v>
      </c>
      <c r="P41" s="15">
        <f t="shared" si="5"/>
        <v>300</v>
      </c>
      <c r="Q41" s="29">
        <f t="shared" ref="Q41:Q46" si="7">P41-O41</f>
        <v>0</v>
      </c>
      <c r="S41" s="15">
        <v>300</v>
      </c>
      <c r="T41" s="15">
        <v>250</v>
      </c>
      <c r="U41" s="15">
        <v>400</v>
      </c>
      <c r="V41" s="15">
        <v>200</v>
      </c>
      <c r="W41" s="15">
        <v>200</v>
      </c>
      <c r="X41" s="15">
        <v>200</v>
      </c>
      <c r="Y41" s="15">
        <v>200</v>
      </c>
      <c r="Z41" s="15">
        <v>300</v>
      </c>
      <c r="AA41" s="15">
        <v>300</v>
      </c>
      <c r="AB41" s="15">
        <v>300</v>
      </c>
    </row>
    <row r="42" spans="1:28" ht="12" customHeight="1" x14ac:dyDescent="0.25">
      <c r="B42" s="56" t="s">
        <v>62</v>
      </c>
      <c r="C42" s="10"/>
      <c r="D42" s="24"/>
      <c r="E42" s="11"/>
      <c r="F42" s="15"/>
      <c r="G42" s="11"/>
      <c r="H42" s="11"/>
      <c r="I42" s="15"/>
      <c r="J42" s="11">
        <v>300</v>
      </c>
      <c r="K42" s="15"/>
      <c r="L42" s="11"/>
      <c r="M42" s="11"/>
      <c r="N42" s="11"/>
      <c r="O42" s="6">
        <f t="shared" si="6"/>
        <v>300</v>
      </c>
      <c r="P42" s="15">
        <f t="shared" si="5"/>
        <v>300</v>
      </c>
      <c r="Q42" s="29">
        <f t="shared" si="7"/>
        <v>0</v>
      </c>
      <c r="S42" s="15">
        <v>100</v>
      </c>
      <c r="T42" s="15">
        <v>100</v>
      </c>
      <c r="U42" s="15">
        <v>200</v>
      </c>
      <c r="V42" s="15">
        <v>200</v>
      </c>
      <c r="W42" s="15">
        <v>200</v>
      </c>
      <c r="X42" s="15">
        <v>200</v>
      </c>
      <c r="Y42" s="15">
        <v>200</v>
      </c>
      <c r="Z42" s="15">
        <v>300</v>
      </c>
      <c r="AA42" s="15">
        <v>300</v>
      </c>
      <c r="AB42" s="15">
        <v>300</v>
      </c>
    </row>
    <row r="43" spans="1:28" ht="12" customHeight="1" x14ac:dyDescent="0.25">
      <c r="B43" s="56" t="s">
        <v>63</v>
      </c>
      <c r="C43" s="10"/>
      <c r="D43" s="24"/>
      <c r="E43" s="11"/>
      <c r="F43" s="15"/>
      <c r="G43" s="11"/>
      <c r="H43" s="11"/>
      <c r="I43" s="15"/>
      <c r="J43" s="11">
        <v>300</v>
      </c>
      <c r="K43" s="15"/>
      <c r="L43" s="11"/>
      <c r="M43" s="11"/>
      <c r="N43" s="11"/>
      <c r="O43" s="6">
        <f t="shared" si="6"/>
        <v>300</v>
      </c>
      <c r="P43" s="15">
        <f t="shared" si="5"/>
        <v>300</v>
      </c>
      <c r="Q43" s="29">
        <f t="shared" si="7"/>
        <v>0</v>
      </c>
      <c r="S43" s="15">
        <v>200</v>
      </c>
      <c r="T43" s="15">
        <v>250</v>
      </c>
      <c r="U43" s="15">
        <v>400</v>
      </c>
      <c r="V43" s="15">
        <v>0</v>
      </c>
      <c r="W43" s="15">
        <v>200</v>
      </c>
      <c r="X43" s="15">
        <v>200</v>
      </c>
      <c r="Y43" s="15">
        <v>200</v>
      </c>
      <c r="Z43" s="15">
        <v>300</v>
      </c>
      <c r="AA43" s="15">
        <v>300</v>
      </c>
      <c r="AB43" s="15">
        <v>300</v>
      </c>
    </row>
    <row r="44" spans="1:28" ht="12" customHeight="1" x14ac:dyDescent="0.25">
      <c r="B44" s="56" t="s">
        <v>64</v>
      </c>
      <c r="C44" s="10"/>
      <c r="D44" s="24"/>
      <c r="E44" s="11"/>
      <c r="F44" s="15"/>
      <c r="G44" s="11"/>
      <c r="H44" s="11"/>
      <c r="I44" s="15"/>
      <c r="J44" s="11">
        <v>300</v>
      </c>
      <c r="K44" s="15"/>
      <c r="L44" s="11"/>
      <c r="M44" s="11"/>
      <c r="N44" s="11"/>
      <c r="O44" s="6">
        <f t="shared" si="6"/>
        <v>300</v>
      </c>
      <c r="P44" s="15">
        <f t="shared" si="5"/>
        <v>300</v>
      </c>
      <c r="Q44" s="29">
        <f t="shared" si="7"/>
        <v>0</v>
      </c>
      <c r="S44" s="15"/>
      <c r="T44" s="15"/>
      <c r="U44" s="15"/>
      <c r="V44" s="15">
        <v>0</v>
      </c>
      <c r="W44" s="15">
        <v>200</v>
      </c>
      <c r="X44" s="15">
        <v>200</v>
      </c>
      <c r="Y44" s="15">
        <v>200</v>
      </c>
      <c r="Z44" s="15">
        <v>300</v>
      </c>
      <c r="AA44" s="15">
        <v>300</v>
      </c>
      <c r="AB44" s="15">
        <v>300</v>
      </c>
    </row>
    <row r="45" spans="1:28" ht="12" customHeight="1" x14ac:dyDescent="0.25">
      <c r="B45" s="56" t="s">
        <v>65</v>
      </c>
      <c r="C45" s="10"/>
      <c r="D45" s="24"/>
      <c r="E45" s="11"/>
      <c r="F45" s="15"/>
      <c r="G45" s="11"/>
      <c r="H45" s="11"/>
      <c r="I45" s="15"/>
      <c r="J45" s="11">
        <v>600</v>
      </c>
      <c r="K45" s="15"/>
      <c r="L45" s="11"/>
      <c r="M45" s="11"/>
      <c r="N45" s="11"/>
      <c r="O45" s="6">
        <f t="shared" si="6"/>
        <v>600</v>
      </c>
      <c r="P45" s="15">
        <f t="shared" si="5"/>
        <v>600</v>
      </c>
      <c r="Q45" s="29">
        <f t="shared" si="7"/>
        <v>0</v>
      </c>
      <c r="S45" s="15"/>
      <c r="T45" s="15"/>
      <c r="U45" s="15"/>
      <c r="V45" s="15"/>
      <c r="W45" s="15"/>
      <c r="X45" s="15">
        <v>500</v>
      </c>
      <c r="Y45" s="15">
        <v>500</v>
      </c>
      <c r="Z45" s="15">
        <v>600</v>
      </c>
      <c r="AA45" s="15">
        <v>600</v>
      </c>
      <c r="AB45" s="15">
        <v>600</v>
      </c>
    </row>
    <row r="46" spans="1:28" ht="12" customHeight="1" x14ac:dyDescent="0.25">
      <c r="B46" s="56" t="s">
        <v>66</v>
      </c>
      <c r="C46" s="24"/>
      <c r="D46" s="24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6">
        <f t="shared" si="6"/>
        <v>0</v>
      </c>
      <c r="P46" s="15">
        <f t="shared" si="5"/>
        <v>0</v>
      </c>
      <c r="Q46" s="29">
        <f t="shared" si="7"/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Z46" s="15">
        <v>0</v>
      </c>
      <c r="AA46" s="15">
        <v>0</v>
      </c>
      <c r="AB46" s="15">
        <v>0</v>
      </c>
    </row>
    <row r="47" spans="1:28" ht="12" customHeight="1" x14ac:dyDescent="0.25">
      <c r="B47" s="57" t="s">
        <v>67</v>
      </c>
      <c r="C47" s="15"/>
      <c r="D47" s="15"/>
      <c r="E47" s="15"/>
      <c r="F47" s="15"/>
      <c r="G47" s="15"/>
      <c r="H47" s="10"/>
      <c r="I47" s="15"/>
      <c r="J47" s="15"/>
      <c r="K47" s="15"/>
      <c r="L47" s="15"/>
      <c r="M47" s="15"/>
      <c r="N47" s="15"/>
      <c r="O47" s="6">
        <f t="shared" si="6"/>
        <v>0</v>
      </c>
      <c r="P47" s="15">
        <f t="shared" si="5"/>
        <v>0</v>
      </c>
      <c r="Q47" s="29">
        <f>P47-O47</f>
        <v>0</v>
      </c>
      <c r="S47" s="15"/>
      <c r="T47" s="15"/>
      <c r="U47" s="15"/>
      <c r="V47" s="15"/>
      <c r="W47" s="15"/>
      <c r="X47" s="15"/>
      <c r="Z47" s="15">
        <v>500</v>
      </c>
      <c r="AA47" s="15">
        <v>0</v>
      </c>
      <c r="AB47" s="15">
        <v>0</v>
      </c>
    </row>
    <row r="48" spans="1:28" ht="12" customHeight="1" thickBot="1" x14ac:dyDescent="0.3">
      <c r="A48" t="s">
        <v>68</v>
      </c>
      <c r="C48" s="34">
        <f t="shared" ref="C48:N48" si="8">SUM(C13:C47)</f>
        <v>1887.94</v>
      </c>
      <c r="D48" s="34">
        <f t="shared" si="8"/>
        <v>619</v>
      </c>
      <c r="E48" s="34">
        <f t="shared" si="8"/>
        <v>1412</v>
      </c>
      <c r="F48" s="34">
        <f t="shared" si="8"/>
        <v>362</v>
      </c>
      <c r="G48" s="34">
        <f t="shared" si="8"/>
        <v>202</v>
      </c>
      <c r="H48" s="34">
        <f t="shared" si="8"/>
        <v>627</v>
      </c>
      <c r="I48" s="34">
        <f t="shared" si="8"/>
        <v>962</v>
      </c>
      <c r="J48" s="34">
        <f t="shared" si="8"/>
        <v>2812</v>
      </c>
      <c r="K48" s="34">
        <f t="shared" si="8"/>
        <v>627</v>
      </c>
      <c r="L48" s="34">
        <f t="shared" si="8"/>
        <v>202</v>
      </c>
      <c r="M48" s="34">
        <f t="shared" si="8"/>
        <v>387</v>
      </c>
      <c r="N48" s="34">
        <f t="shared" si="8"/>
        <v>552</v>
      </c>
      <c r="O48" s="33">
        <f>SUM(O14:O47)</f>
        <v>10523.48</v>
      </c>
      <c r="P48" s="34">
        <f>SUM(P14:P47)</f>
        <v>10651.939999999999</v>
      </c>
      <c r="Q48" s="35">
        <f>SUM(Q13:Q47)</f>
        <v>0</v>
      </c>
      <c r="R48" s="58"/>
      <c r="S48" s="34">
        <v>9450.85</v>
      </c>
      <c r="T48" s="34">
        <v>3470.6</v>
      </c>
      <c r="U48" s="34">
        <v>15853.3</v>
      </c>
      <c r="V48" s="34">
        <v>7784.37</v>
      </c>
      <c r="W48" s="34">
        <v>4901.93</v>
      </c>
      <c r="X48" s="59">
        <f>SUM(X14:X47)</f>
        <v>7982</v>
      </c>
      <c r="Y48" s="36">
        <f>SUM(Y14:Y46)</f>
        <v>7982</v>
      </c>
      <c r="Z48" s="36">
        <f>SUM(Z14:Z47)</f>
        <v>8895</v>
      </c>
      <c r="AA48" s="36">
        <f>SUM(AA14:AA47)</f>
        <v>9418</v>
      </c>
      <c r="AB48" s="36">
        <f>SUM(AB14:AB47)</f>
        <v>8494</v>
      </c>
    </row>
    <row r="49" spans="2:24" ht="12" customHeight="1" thickTop="1" x14ac:dyDescent="0.2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6"/>
      <c r="P49" s="15"/>
      <c r="Q49" s="29"/>
      <c r="S49" s="15"/>
      <c r="T49" s="15"/>
      <c r="U49" s="15"/>
      <c r="V49" s="15"/>
      <c r="W49" s="15"/>
    </row>
    <row r="50" spans="2:24" ht="12" customHeight="1" x14ac:dyDescent="0.25">
      <c r="B50" t="s">
        <v>69</v>
      </c>
      <c r="C50" s="60">
        <f>10752.21+500</f>
        <v>11252.21</v>
      </c>
      <c r="D50" s="15">
        <f t="shared" ref="D50:N50" si="9">C53</f>
        <v>17473.009999999998</v>
      </c>
      <c r="E50" s="15">
        <f t="shared" si="9"/>
        <v>16854.009999999998</v>
      </c>
      <c r="F50" s="15">
        <f t="shared" si="9"/>
        <v>15442.009999999998</v>
      </c>
      <c r="G50" s="15">
        <f t="shared" si="9"/>
        <v>15080.009999999998</v>
      </c>
      <c r="H50" s="15">
        <f t="shared" si="9"/>
        <v>14878.009999999998</v>
      </c>
      <c r="I50" s="15">
        <f t="shared" si="9"/>
        <v>14251.009999999998</v>
      </c>
      <c r="J50" s="15">
        <f t="shared" si="9"/>
        <v>13289.009999999998</v>
      </c>
      <c r="K50" s="15">
        <f t="shared" si="9"/>
        <v>10477.009999999998</v>
      </c>
      <c r="L50" s="15">
        <f t="shared" si="9"/>
        <v>9850.0099999999984</v>
      </c>
      <c r="M50" s="15">
        <f t="shared" si="9"/>
        <v>9648.0099999999984</v>
      </c>
      <c r="N50" s="15">
        <f t="shared" si="9"/>
        <v>9261.0099999999984</v>
      </c>
      <c r="O50" s="61">
        <f>C50</f>
        <v>11252.21</v>
      </c>
      <c r="P50" s="6">
        <f>O50</f>
        <v>11252.21</v>
      </c>
      <c r="Q50" s="29"/>
      <c r="R50" s="58"/>
      <c r="S50" s="62">
        <v>7564.04</v>
      </c>
      <c r="T50" s="62">
        <v>4953.16</v>
      </c>
      <c r="U50" s="62">
        <v>7985.87</v>
      </c>
      <c r="V50" s="62">
        <v>2062.2199999999998</v>
      </c>
      <c r="W50" s="62">
        <v>2583.5</v>
      </c>
      <c r="X50" s="27"/>
    </row>
    <row r="51" spans="2:24" ht="12" customHeight="1" x14ac:dyDescent="0.25">
      <c r="B51" t="s">
        <v>70</v>
      </c>
      <c r="C51" s="15">
        <f t="shared" ref="C51:O51" si="10">C11</f>
        <v>8108.74</v>
      </c>
      <c r="D51" s="15">
        <f t="shared" si="10"/>
        <v>0</v>
      </c>
      <c r="E51" s="15">
        <f t="shared" si="10"/>
        <v>0</v>
      </c>
      <c r="F51" s="15">
        <f t="shared" si="10"/>
        <v>0</v>
      </c>
      <c r="G51" s="15">
        <f t="shared" si="10"/>
        <v>0</v>
      </c>
      <c r="H51" s="15">
        <f t="shared" si="10"/>
        <v>0</v>
      </c>
      <c r="I51" s="15">
        <f t="shared" si="10"/>
        <v>0</v>
      </c>
      <c r="J51" s="15">
        <f t="shared" si="10"/>
        <v>0</v>
      </c>
      <c r="K51" s="15">
        <f t="shared" si="10"/>
        <v>0</v>
      </c>
      <c r="L51" s="15">
        <f t="shared" si="10"/>
        <v>0</v>
      </c>
      <c r="M51" s="15">
        <f t="shared" si="10"/>
        <v>0</v>
      </c>
      <c r="N51" s="15">
        <f t="shared" si="10"/>
        <v>0</v>
      </c>
      <c r="O51" s="61">
        <f t="shared" si="10"/>
        <v>8023.74</v>
      </c>
      <c r="P51" s="6">
        <f>O51</f>
        <v>8023.74</v>
      </c>
      <c r="Q51" s="29">
        <f>O51-P51</f>
        <v>0</v>
      </c>
      <c r="S51" s="62">
        <v>6839.87</v>
      </c>
      <c r="T51" s="62">
        <v>6505.68</v>
      </c>
      <c r="U51" s="62">
        <v>9929.1200000000008</v>
      </c>
      <c r="V51" s="62">
        <v>8305.15</v>
      </c>
      <c r="W51" s="62">
        <v>9130.2000000000007</v>
      </c>
      <c r="X51" s="27"/>
    </row>
    <row r="52" spans="2:24" ht="12" customHeight="1" x14ac:dyDescent="0.25">
      <c r="B52" t="s">
        <v>71</v>
      </c>
      <c r="C52" s="15">
        <f t="shared" ref="C52:O52" si="11">C48*-1</f>
        <v>-1887.94</v>
      </c>
      <c r="D52" s="15">
        <f t="shared" si="11"/>
        <v>-619</v>
      </c>
      <c r="E52" s="15">
        <f t="shared" si="11"/>
        <v>-1412</v>
      </c>
      <c r="F52" s="15">
        <f t="shared" si="11"/>
        <v>-362</v>
      </c>
      <c r="G52" s="15">
        <f t="shared" si="11"/>
        <v>-202</v>
      </c>
      <c r="H52" s="15">
        <f t="shared" si="11"/>
        <v>-627</v>
      </c>
      <c r="I52" s="15">
        <f t="shared" si="11"/>
        <v>-962</v>
      </c>
      <c r="J52" s="15">
        <f t="shared" si="11"/>
        <v>-2812</v>
      </c>
      <c r="K52" s="15">
        <f t="shared" si="11"/>
        <v>-627</v>
      </c>
      <c r="L52" s="15">
        <f t="shared" si="11"/>
        <v>-202</v>
      </c>
      <c r="M52" s="15">
        <f t="shared" si="11"/>
        <v>-387</v>
      </c>
      <c r="N52" s="15">
        <f t="shared" si="11"/>
        <v>-552</v>
      </c>
      <c r="O52" s="61">
        <f t="shared" si="11"/>
        <v>-10523.48</v>
      </c>
      <c r="P52" s="6">
        <f>O52</f>
        <v>-10523.48</v>
      </c>
      <c r="Q52" s="29">
        <f>O52-P52</f>
        <v>0</v>
      </c>
      <c r="S52" s="62">
        <v>-9450.85</v>
      </c>
      <c r="T52" s="62">
        <v>-3470.6</v>
      </c>
      <c r="U52" s="62">
        <v>-15853.3</v>
      </c>
      <c r="V52" s="62">
        <v>-7784.37</v>
      </c>
      <c r="W52" s="62">
        <v>-4901.93</v>
      </c>
      <c r="X52" s="27"/>
    </row>
    <row r="53" spans="2:24" ht="12" customHeight="1" thickBot="1" x14ac:dyDescent="0.3">
      <c r="B53" t="s">
        <v>72</v>
      </c>
      <c r="C53" s="34">
        <f t="shared" ref="C53:O53" si="12">SUM(C50:C52)</f>
        <v>17473.009999999998</v>
      </c>
      <c r="D53" s="34">
        <f t="shared" si="12"/>
        <v>16854.009999999998</v>
      </c>
      <c r="E53" s="34">
        <f t="shared" si="12"/>
        <v>15442.009999999998</v>
      </c>
      <c r="F53" s="34">
        <f t="shared" si="12"/>
        <v>15080.009999999998</v>
      </c>
      <c r="G53" s="34">
        <f t="shared" si="12"/>
        <v>14878.009999999998</v>
      </c>
      <c r="H53" s="63">
        <f t="shared" si="12"/>
        <v>14251.009999999998</v>
      </c>
      <c r="I53" s="34">
        <f t="shared" si="12"/>
        <v>13289.009999999998</v>
      </c>
      <c r="J53" s="34">
        <f t="shared" si="12"/>
        <v>10477.009999999998</v>
      </c>
      <c r="K53" s="34">
        <f t="shared" si="12"/>
        <v>9850.0099999999984</v>
      </c>
      <c r="L53" s="34">
        <f t="shared" si="12"/>
        <v>9648.0099999999984</v>
      </c>
      <c r="M53" s="34">
        <f t="shared" si="12"/>
        <v>9261.0099999999984</v>
      </c>
      <c r="N53" s="34">
        <f t="shared" si="12"/>
        <v>8709.0099999999984</v>
      </c>
      <c r="O53" s="33">
        <f t="shared" si="12"/>
        <v>8752.4699999999975</v>
      </c>
      <c r="P53" s="33">
        <f>O53</f>
        <v>8752.4699999999975</v>
      </c>
      <c r="Q53" s="64">
        <f>O53-P53</f>
        <v>0</v>
      </c>
      <c r="S53" s="34">
        <v>4953.0600000000004</v>
      </c>
      <c r="T53" s="34">
        <v>7988.24</v>
      </c>
      <c r="U53" s="34">
        <v>2061.69</v>
      </c>
      <c r="V53" s="34">
        <v>2583</v>
      </c>
      <c r="W53" s="34">
        <v>6811.77</v>
      </c>
      <c r="X53" s="27"/>
    </row>
    <row r="54" spans="2:24" ht="15.75" thickTop="1" x14ac:dyDescent="0.25"/>
  </sheetData>
  <printOptions gridLines="1"/>
  <pageMargins left="0.70866141732283472" right="0.70866141732283472" top="0.74803149606299213" bottom="0.74803149606299213" header="0.31496062992125984" footer="0.31496062992125984"/>
  <pageSetup paperSize="9" scale="7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Batch</dc:creator>
  <cp:lastModifiedBy>Team Batch</cp:lastModifiedBy>
  <cp:lastPrinted>2018-11-28T18:55:27Z</cp:lastPrinted>
  <dcterms:created xsi:type="dcterms:W3CDTF">2018-11-23T18:13:31Z</dcterms:created>
  <dcterms:modified xsi:type="dcterms:W3CDTF">2020-05-26T11:53:41Z</dcterms:modified>
</cp:coreProperties>
</file>