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00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Council'!$A$6</definedName>
    <definedName name="Financial_Position_as_at">'Parish Council'!$A$6</definedName>
    <definedName name="Financial_Position_at_2" localSheetId="1">'Parish Council'!$A$44</definedName>
    <definedName name="Financial_Position_at_2">'Parish Council'!$A$44</definedName>
    <definedName name="Payments_since" localSheetId="1">'Parish Council'!$A$8</definedName>
    <definedName name="Payments_since">'Parish Council'!$A$8</definedName>
    <definedName name="_xlnm.Print_Area" localSheetId="0">'Parish Council'!$A$1:$F$58</definedName>
    <definedName name="Receipts_since" localSheetId="1">'Parish Council'!#REF!</definedName>
    <definedName name="Receipts_since">'Parish Council'!#REF!</definedName>
  </definedNames>
  <calcPr fullCalcOnLoad="1"/>
</workbook>
</file>

<file path=xl/comments1.xml><?xml version="1.0" encoding="utf-8"?>
<comments xmlns="http://schemas.openxmlformats.org/spreadsheetml/2006/main">
  <authors>
    <author>Jonathan</author>
  </authors>
  <commentList>
    <comment ref="D46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D6" authorId="0">
      <text>
        <r>
          <rPr>
            <sz val="8"/>
            <rFont val="Tahoma"/>
            <family val="2"/>
          </rPr>
          <t>Financial Position NOT reconciled to statements fig.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<sst xmlns="http://schemas.openxmlformats.org/spreadsheetml/2006/main" count="70" uniqueCount="54">
  <si>
    <t>BANK BALANCES</t>
  </si>
  <si>
    <t>Current</t>
  </si>
  <si>
    <t>Reserve</t>
  </si>
  <si>
    <t>Total Funds</t>
  </si>
  <si>
    <t>£</t>
  </si>
  <si>
    <t>Less items not yet on statements</t>
  </si>
  <si>
    <t>Notes:</t>
  </si>
  <si>
    <t>ASPLEY HEATH PARISH COUNCIL</t>
  </si>
  <si>
    <t>Payment Details</t>
  </si>
  <si>
    <t xml:space="preserve"> </t>
  </si>
  <si>
    <t>Notes</t>
  </si>
  <si>
    <t>Reconcilliation to statements 71 &amp; 57</t>
  </si>
  <si>
    <t>Financial Position as at 1 April 2022</t>
  </si>
  <si>
    <t>Payments since 1 April 2022</t>
  </si>
  <si>
    <t>D Batchelor</t>
  </si>
  <si>
    <t>D Batchelor  (1204)</t>
  </si>
  <si>
    <t>D Batchelor  (1206)</t>
  </si>
  <si>
    <t>G Clough (1207)</t>
  </si>
  <si>
    <t>Payments from previous financial year</t>
  </si>
  <si>
    <t>Receipts since 1st April 2022</t>
  </si>
  <si>
    <t>CBC (Precept 2022/23)</t>
  </si>
  <si>
    <t>NatWest - Interest</t>
  </si>
  <si>
    <t>Total Income</t>
  </si>
  <si>
    <t>Clerk's salary April</t>
  </si>
  <si>
    <t>Street Lighting maintenance 1/4/21-30/9/21</t>
  </si>
  <si>
    <t>Forde &amp; McHugh</t>
  </si>
  <si>
    <t>E.on</t>
  </si>
  <si>
    <t>Street Lighting electricity 1/4/21-30/11/21</t>
  </si>
  <si>
    <t>Npower</t>
  </si>
  <si>
    <t>Street Lighting electricity 1/12/21-31/3/22</t>
  </si>
  <si>
    <t>G Clough</t>
  </si>
  <si>
    <t>Print.com Printing of Flyers for AGM &amp; Cllr vacancy</t>
  </si>
  <si>
    <t>Replacement cheque for 1208 (NP)</t>
  </si>
  <si>
    <t>Methodist Church Woburn Sands</t>
  </si>
  <si>
    <t>Hall hire AGM 27/4/22</t>
  </si>
  <si>
    <t>HMRC (1205)</t>
  </si>
  <si>
    <t>Swallowfield Lower School PTA (1197)</t>
  </si>
  <si>
    <t>Woburn Sands Town Council (1201)</t>
  </si>
  <si>
    <t>Groundwork UK (1209)</t>
  </si>
  <si>
    <t>Financial Statement to 1st June 2022</t>
  </si>
  <si>
    <t>Financial Position at 1 June 2022</t>
  </si>
  <si>
    <t>Reconcilliation to statements 548 &amp; 506</t>
  </si>
  <si>
    <t>Clerk's salary May</t>
  </si>
  <si>
    <t>Jubilee rosettes</t>
  </si>
  <si>
    <t>S Smith</t>
  </si>
  <si>
    <t>Glasses for AGM £37.00, Drinks £19.68</t>
  </si>
  <si>
    <t>SLCC</t>
  </si>
  <si>
    <t>Annual Membership 2022</t>
  </si>
  <si>
    <t>Affiliation Fees 2022/23</t>
  </si>
  <si>
    <t>BATPC</t>
  </si>
  <si>
    <t>Groundwork UK</t>
  </si>
  <si>
    <t>NP  Refund re:website design</t>
  </si>
  <si>
    <t>NP Refund for website design G Clough</t>
  </si>
  <si>
    <t>Street Light payment - Dave Head via SS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</si>
</sst>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/>
    </xf>
    <xf numFmtId="40" fontId="8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40" fontId="9" fillId="0" borderId="0" xfId="0" applyNumberFormat="1" applyFont="1" applyAlignment="1">
      <alignment horizontal="center"/>
    </xf>
    <xf numFmtId="40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0" fontId="10" fillId="0" borderId="0" xfId="0" applyNumberFormat="1" applyFont="1" applyAlignment="1">
      <alignment horizontal="center" vertical="center"/>
    </xf>
    <xf numFmtId="40" fontId="10" fillId="0" borderId="0" xfId="0" applyNumberFormat="1" applyFont="1" applyAlignment="1">
      <alignment horizontal="right" vertical="center"/>
    </xf>
    <xf numFmtId="40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40" fontId="1" fillId="33" borderId="0" xfId="0" applyNumberFormat="1" applyFont="1" applyFill="1" applyAlignment="1">
      <alignment horizontal="right" vertical="center"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3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4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15" fontId="0" fillId="6" borderId="0" xfId="0" applyNumberFormat="1" applyFont="1" applyFill="1" applyAlignment="1">
      <alignment/>
    </xf>
    <xf numFmtId="173" fontId="0" fillId="6" borderId="0" xfId="0" applyNumberFormat="1" applyFont="1" applyFill="1" applyAlignment="1">
      <alignment/>
    </xf>
    <xf numFmtId="8" fontId="0" fillId="6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0" fontId="0" fillId="6" borderId="0" xfId="0" applyNumberFormat="1" applyFont="1" applyFill="1" applyAlignment="1">
      <alignment/>
    </xf>
    <xf numFmtId="0" fontId="0" fillId="6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B2" sqref="B2"/>
    </sheetView>
  </sheetViews>
  <sheetFormatPr defaultColWidth="9.33203125" defaultRowHeight="12.75"/>
  <cols>
    <col min="1" max="1" width="10.33203125" style="9" customWidth="1"/>
    <col min="2" max="2" width="32" style="9" customWidth="1"/>
    <col min="3" max="3" width="10.83203125" style="4" customWidth="1"/>
    <col min="4" max="4" width="10.83203125" style="11" customWidth="1"/>
    <col min="5" max="5" width="10.83203125" style="4" customWidth="1"/>
    <col min="6" max="6" width="42.16015625" style="12" customWidth="1"/>
    <col min="7" max="7" width="17.16015625" style="4" customWidth="1"/>
    <col min="8" max="8" width="18.83203125" style="9" bestFit="1" customWidth="1"/>
    <col min="9" max="9" width="13.83203125" style="9" customWidth="1"/>
    <col min="10" max="10" width="9.33203125" style="9" customWidth="1"/>
    <col min="11" max="11" width="15.33203125" style="9" customWidth="1"/>
    <col min="12" max="16384" width="9.33203125" style="9" customWidth="1"/>
  </cols>
  <sheetData>
    <row r="1" spans="2:5" ht="15">
      <c r="B1" s="52" t="s">
        <v>7</v>
      </c>
      <c r="D1" s="45"/>
      <c r="E1" s="46"/>
    </row>
    <row r="2" spans="2:5" ht="15">
      <c r="B2" s="53" t="s">
        <v>39</v>
      </c>
      <c r="C2" s="48"/>
      <c r="D2" s="45"/>
      <c r="E2" s="46"/>
    </row>
    <row r="3" spans="2:5" ht="15">
      <c r="B3" s="43"/>
      <c r="C3" s="44"/>
      <c r="D3" s="45"/>
      <c r="E3" s="46"/>
    </row>
    <row r="4" spans="1:5" ht="12.75">
      <c r="A4" s="1" t="s">
        <v>0</v>
      </c>
      <c r="C4" s="2" t="s">
        <v>1</v>
      </c>
      <c r="D4" s="6" t="s">
        <v>2</v>
      </c>
      <c r="E4" s="2" t="s">
        <v>3</v>
      </c>
    </row>
    <row r="5" spans="1:5" ht="12.75">
      <c r="A5" s="1"/>
      <c r="C5" s="3" t="s">
        <v>4</v>
      </c>
      <c r="D5" s="7" t="s">
        <v>4</v>
      </c>
      <c r="E5" s="3" t="s">
        <v>4</v>
      </c>
    </row>
    <row r="6" spans="1:10" s="1" customFormat="1" ht="12.75">
      <c r="A6" s="1" t="s">
        <v>12</v>
      </c>
      <c r="C6" s="5">
        <v>500</v>
      </c>
      <c r="D6" s="8">
        <v>13114.67</v>
      </c>
      <c r="E6" s="3">
        <f>C6+D6</f>
        <v>13614.67</v>
      </c>
      <c r="F6" s="13" t="s">
        <v>8</v>
      </c>
      <c r="G6" s="5"/>
      <c r="J6" s="8"/>
    </row>
    <row r="7" spans="1:5" ht="12.75">
      <c r="A7" s="1"/>
      <c r="C7" s="3"/>
      <c r="D7" s="7"/>
      <c r="E7" s="3"/>
    </row>
    <row r="8" spans="1:6" ht="12.75">
      <c r="A8" s="1" t="s">
        <v>13</v>
      </c>
      <c r="C8" s="31"/>
      <c r="D8" s="7"/>
      <c r="E8" s="3"/>
      <c r="F8" s="9"/>
    </row>
    <row r="9" spans="1:9" ht="12.75">
      <c r="A9" s="40">
        <v>44678</v>
      </c>
      <c r="B9" s="49" t="s">
        <v>14</v>
      </c>
      <c r="C9" s="39">
        <v>183</v>
      </c>
      <c r="D9" s="34"/>
      <c r="E9" s="35"/>
      <c r="F9" s="33" t="s">
        <v>23</v>
      </c>
      <c r="H9" s="37"/>
      <c r="I9" s="41"/>
    </row>
    <row r="10" spans="1:9" ht="12.75">
      <c r="A10" s="40">
        <v>44678</v>
      </c>
      <c r="B10" s="49" t="s">
        <v>25</v>
      </c>
      <c r="C10" s="39">
        <v>355.44</v>
      </c>
      <c r="D10" s="34"/>
      <c r="E10" s="35"/>
      <c r="F10" s="33" t="s">
        <v>24</v>
      </c>
      <c r="H10" s="37"/>
      <c r="I10" s="41"/>
    </row>
    <row r="11" spans="1:9" ht="12.75">
      <c r="A11" s="40">
        <v>44678</v>
      </c>
      <c r="B11" s="49" t="s">
        <v>26</v>
      </c>
      <c r="C11" s="39">
        <v>621.79</v>
      </c>
      <c r="D11" s="34"/>
      <c r="E11" s="35"/>
      <c r="F11" s="33" t="s">
        <v>27</v>
      </c>
      <c r="H11" s="37"/>
      <c r="I11" s="41"/>
    </row>
    <row r="12" spans="1:9" ht="12.75" customHeight="1">
      <c r="A12" s="40">
        <v>44678</v>
      </c>
      <c r="B12" s="49" t="s">
        <v>28</v>
      </c>
      <c r="C12" s="39">
        <v>507.59</v>
      </c>
      <c r="D12" s="34"/>
      <c r="E12" s="35"/>
      <c r="F12" s="33" t="s">
        <v>29</v>
      </c>
      <c r="H12" s="37"/>
      <c r="I12" s="41"/>
    </row>
    <row r="13" spans="1:9" ht="12.75" customHeight="1">
      <c r="A13" s="40">
        <v>44678</v>
      </c>
      <c r="B13" s="49" t="s">
        <v>30</v>
      </c>
      <c r="C13" s="39">
        <v>30.25</v>
      </c>
      <c r="D13" s="34"/>
      <c r="E13" s="35"/>
      <c r="F13" s="33" t="s">
        <v>31</v>
      </c>
      <c r="H13" s="37"/>
      <c r="I13" s="41"/>
    </row>
    <row r="14" spans="1:9" ht="12.75">
      <c r="A14" s="40">
        <v>44678</v>
      </c>
      <c r="B14" s="49" t="s">
        <v>30</v>
      </c>
      <c r="C14" s="39">
        <v>500</v>
      </c>
      <c r="D14" s="34"/>
      <c r="E14" s="35"/>
      <c r="F14" s="33" t="s">
        <v>32</v>
      </c>
      <c r="H14" s="37"/>
      <c r="I14" s="41"/>
    </row>
    <row r="15" spans="1:9" ht="12.75">
      <c r="A15" s="40">
        <v>44678</v>
      </c>
      <c r="B15" s="49" t="s">
        <v>33</v>
      </c>
      <c r="C15" s="39">
        <v>24</v>
      </c>
      <c r="D15" s="34"/>
      <c r="E15" s="35"/>
      <c r="F15" s="33" t="s">
        <v>34</v>
      </c>
      <c r="H15" s="37"/>
      <c r="I15" s="41"/>
    </row>
    <row r="16" spans="1:9" ht="12.75">
      <c r="A16" s="40">
        <v>44706</v>
      </c>
      <c r="B16" s="49" t="s">
        <v>14</v>
      </c>
      <c r="C16" s="39">
        <v>183</v>
      </c>
      <c r="D16" s="34"/>
      <c r="E16" s="35"/>
      <c r="F16" s="33" t="s">
        <v>42</v>
      </c>
      <c r="H16" s="37"/>
      <c r="I16" s="41"/>
    </row>
    <row r="17" spans="1:9" ht="12.75">
      <c r="A17" s="40">
        <v>44706</v>
      </c>
      <c r="B17" s="49" t="s">
        <v>44</v>
      </c>
      <c r="C17" s="39">
        <v>51.59</v>
      </c>
      <c r="D17" s="34"/>
      <c r="E17" s="35"/>
      <c r="F17" s="33" t="s">
        <v>43</v>
      </c>
      <c r="H17" s="37"/>
      <c r="I17" s="41"/>
    </row>
    <row r="18" spans="1:9" ht="12.75">
      <c r="A18" s="40">
        <v>44706</v>
      </c>
      <c r="B18" s="49" t="s">
        <v>44</v>
      </c>
      <c r="C18" s="39">
        <v>56.68</v>
      </c>
      <c r="D18" s="34"/>
      <c r="E18" s="35"/>
      <c r="F18" s="33" t="s">
        <v>45</v>
      </c>
      <c r="H18" s="37"/>
      <c r="I18" s="41"/>
    </row>
    <row r="19" spans="1:9" ht="12.75">
      <c r="A19" s="40">
        <v>44706</v>
      </c>
      <c r="B19" s="49" t="s">
        <v>46</v>
      </c>
      <c r="C19" s="39">
        <v>70</v>
      </c>
      <c r="D19" s="34"/>
      <c r="E19" s="35"/>
      <c r="F19" s="33" t="s">
        <v>47</v>
      </c>
      <c r="H19" s="37"/>
      <c r="I19" s="41"/>
    </row>
    <row r="20" spans="1:9" ht="12.75">
      <c r="A20" s="40">
        <v>44706</v>
      </c>
      <c r="B20" s="49" t="s">
        <v>49</v>
      </c>
      <c r="C20" s="39">
        <v>141</v>
      </c>
      <c r="D20" s="34"/>
      <c r="E20" s="35"/>
      <c r="F20" s="33" t="s">
        <v>48</v>
      </c>
      <c r="H20" s="37"/>
      <c r="I20" s="41"/>
    </row>
    <row r="21" spans="1:9" ht="12.75">
      <c r="A21" s="58">
        <v>44706</v>
      </c>
      <c r="B21" s="59" t="s">
        <v>50</v>
      </c>
      <c r="C21" s="60">
        <v>929</v>
      </c>
      <c r="D21" s="61"/>
      <c r="E21" s="62"/>
      <c r="F21" s="63" t="s">
        <v>51</v>
      </c>
      <c r="H21" s="37"/>
      <c r="I21" s="41"/>
    </row>
    <row r="22" spans="1:9" ht="12.75">
      <c r="A22" s="40"/>
      <c r="B22" s="49"/>
      <c r="C22" s="39"/>
      <c r="D22" s="34"/>
      <c r="E22" s="35"/>
      <c r="F22" s="33"/>
      <c r="H22" s="37"/>
      <c r="I22" s="41"/>
    </row>
    <row r="23" spans="1:9" ht="12.75">
      <c r="A23" s="40"/>
      <c r="C23" s="55">
        <f>SUM(C9:C21)</f>
        <v>3653.3399999999997</v>
      </c>
      <c r="D23" s="34"/>
      <c r="E23" s="35"/>
      <c r="F23" s="33"/>
      <c r="H23" s="37"/>
      <c r="I23" s="41"/>
    </row>
    <row r="24" spans="1:6" ht="12.75">
      <c r="A24" s="1" t="s">
        <v>18</v>
      </c>
      <c r="B24" s="29"/>
      <c r="C24" s="32"/>
      <c r="D24" s="34"/>
      <c r="E24" s="35"/>
      <c r="F24" s="36"/>
    </row>
    <row r="25" spans="1:6" ht="12.75">
      <c r="A25" s="40">
        <v>44650</v>
      </c>
      <c r="B25" s="38" t="s">
        <v>38</v>
      </c>
      <c r="C25" s="32">
        <v>629.64</v>
      </c>
      <c r="D25" s="34"/>
      <c r="E25" s="35"/>
      <c r="F25" s="36"/>
    </row>
    <row r="26" spans="1:6" ht="12.75">
      <c r="A26" s="40">
        <v>44650</v>
      </c>
      <c r="B26" s="38" t="s">
        <v>15</v>
      </c>
      <c r="C26" s="50">
        <v>217.59</v>
      </c>
      <c r="D26" s="9"/>
      <c r="E26" s="35"/>
      <c r="F26" s="36"/>
    </row>
    <row r="27" spans="1:9" ht="12.75">
      <c r="A27" s="40">
        <v>44650</v>
      </c>
      <c r="B27" s="38" t="s">
        <v>16</v>
      </c>
      <c r="C27" s="51">
        <v>286.58</v>
      </c>
      <c r="D27" s="9"/>
      <c r="E27" s="35"/>
      <c r="F27" s="37"/>
      <c r="I27" s="41"/>
    </row>
    <row r="28" spans="1:9" ht="12.75">
      <c r="A28" s="40">
        <v>44650</v>
      </c>
      <c r="B28" s="38" t="s">
        <v>17</v>
      </c>
      <c r="C28" s="39">
        <v>429</v>
      </c>
      <c r="E28" s="35"/>
      <c r="F28" s="37"/>
      <c r="I28" s="41"/>
    </row>
    <row r="29" spans="1:6" ht="12.75">
      <c r="A29" s="40">
        <v>44650</v>
      </c>
      <c r="B29" s="38" t="s">
        <v>35</v>
      </c>
      <c r="C29" s="39">
        <v>144.4</v>
      </c>
      <c r="E29" s="35"/>
      <c r="F29" s="33"/>
    </row>
    <row r="30" spans="1:6" ht="12.75">
      <c r="A30" s="40">
        <v>44587</v>
      </c>
      <c r="B30" s="49" t="s">
        <v>36</v>
      </c>
      <c r="C30" s="39">
        <v>300</v>
      </c>
      <c r="F30" s="17"/>
    </row>
    <row r="31" spans="1:7" ht="12.75">
      <c r="A31" s="40">
        <v>44615</v>
      </c>
      <c r="B31" s="49" t="s">
        <v>37</v>
      </c>
      <c r="C31" s="39">
        <v>600</v>
      </c>
      <c r="D31" s="9"/>
      <c r="G31" s="5"/>
    </row>
    <row r="32" spans="1:7" ht="12.75">
      <c r="A32" s="40"/>
      <c r="B32" s="49"/>
      <c r="C32" s="39"/>
      <c r="D32" s="9"/>
      <c r="G32" s="5"/>
    </row>
    <row r="33" spans="1:7" ht="12.75">
      <c r="A33" s="40"/>
      <c r="B33" s="49"/>
      <c r="C33" s="55">
        <f>SUM(C25:C31)</f>
        <v>2607.21</v>
      </c>
      <c r="D33" s="9"/>
      <c r="G33" s="5"/>
    </row>
    <row r="34" spans="1:7" ht="12.75">
      <c r="A34" s="40"/>
      <c r="B34" s="49"/>
      <c r="C34" s="39"/>
      <c r="G34" s="5"/>
    </row>
    <row r="35" spans="1:7" ht="12.75">
      <c r="A35" s="40" t="s">
        <v>19</v>
      </c>
      <c r="B35" s="49"/>
      <c r="C35" s="47"/>
      <c r="D35" s="11">
        <f>SUM(C9:C31)*-1</f>
        <v>-9913.89</v>
      </c>
      <c r="G35" s="5"/>
    </row>
    <row r="36" spans="1:7" ht="12.75">
      <c r="A36" s="40">
        <v>44658</v>
      </c>
      <c r="B36" s="49" t="s">
        <v>20</v>
      </c>
      <c r="C36" s="54">
        <v>8541</v>
      </c>
      <c r="G36" s="5"/>
    </row>
    <row r="37" spans="1:7" ht="12.75">
      <c r="A37" s="40">
        <v>44680</v>
      </c>
      <c r="B37" s="49" t="s">
        <v>21</v>
      </c>
      <c r="C37" s="54">
        <v>1.33</v>
      </c>
      <c r="G37" s="5"/>
    </row>
    <row r="38" spans="1:7" ht="12.75">
      <c r="A38" s="40">
        <v>44699</v>
      </c>
      <c r="B38" s="49" t="s">
        <v>53</v>
      </c>
      <c r="C38" s="54">
        <v>240</v>
      </c>
      <c r="G38" s="5"/>
    </row>
    <row r="39" spans="1:7" ht="12.75">
      <c r="A39" s="58">
        <v>44708</v>
      </c>
      <c r="B39" s="59" t="s">
        <v>52</v>
      </c>
      <c r="C39" s="60">
        <v>929</v>
      </c>
      <c r="G39" s="5"/>
    </row>
    <row r="40" spans="1:7" ht="12.75">
      <c r="A40" s="40">
        <v>44712</v>
      </c>
      <c r="B40" s="49" t="s">
        <v>21</v>
      </c>
      <c r="C40" s="39">
        <v>1.58</v>
      </c>
      <c r="G40" s="5"/>
    </row>
    <row r="41" spans="1:7" ht="12.75">
      <c r="A41" s="40"/>
      <c r="B41" s="49"/>
      <c r="C41" s="39"/>
      <c r="G41" s="5"/>
    </row>
    <row r="42" spans="1:7" ht="12.75">
      <c r="A42" s="40"/>
      <c r="B42" s="56" t="s">
        <v>22</v>
      </c>
      <c r="C42" s="55">
        <f>SUM(C36:C40)</f>
        <v>9712.91</v>
      </c>
      <c r="G42" s="5"/>
    </row>
    <row r="44" spans="1:10" ht="12.75">
      <c r="A44" s="1" t="s">
        <v>40</v>
      </c>
      <c r="C44" s="5"/>
      <c r="D44" s="8">
        <f>D6-C23-C33+C42</f>
        <v>16567.03</v>
      </c>
      <c r="E44" s="5">
        <f>C44+D44</f>
        <v>16567.03</v>
      </c>
      <c r="F44" s="15"/>
      <c r="G44" s="5"/>
      <c r="H44" s="42"/>
      <c r="J44" s="11"/>
    </row>
    <row r="45" ht="12.75">
      <c r="H45" s="37"/>
    </row>
    <row r="46" spans="1:3" ht="12.75">
      <c r="A46" s="1" t="s">
        <v>5</v>
      </c>
      <c r="C46" s="9"/>
    </row>
    <row r="47" ht="12.75">
      <c r="C47" s="9"/>
    </row>
    <row r="48" spans="1:8" ht="12.75">
      <c r="A48" s="40">
        <v>44706</v>
      </c>
      <c r="B48" s="49" t="s">
        <v>46</v>
      </c>
      <c r="C48" s="39">
        <v>70</v>
      </c>
      <c r="D48" s="39"/>
      <c r="E48" s="35"/>
      <c r="F48" s="33"/>
      <c r="H48" s="47"/>
    </row>
    <row r="49" spans="1:8" ht="12.75">
      <c r="A49" s="40">
        <v>44706</v>
      </c>
      <c r="B49" s="49" t="s">
        <v>49</v>
      </c>
      <c r="C49" s="39">
        <v>141</v>
      </c>
      <c r="D49" s="39"/>
      <c r="E49" s="35"/>
      <c r="F49" s="33"/>
      <c r="H49" s="47"/>
    </row>
    <row r="50" spans="1:8" ht="12.75">
      <c r="A50" s="40">
        <v>44706</v>
      </c>
      <c r="B50" s="49" t="s">
        <v>50</v>
      </c>
      <c r="C50" s="39">
        <v>929</v>
      </c>
      <c r="D50" s="39"/>
      <c r="E50" s="35"/>
      <c r="F50" s="33"/>
      <c r="H50" s="47"/>
    </row>
    <row r="51" spans="1:8" ht="12.75">
      <c r="A51" s="40"/>
      <c r="B51" s="49"/>
      <c r="C51" s="39"/>
      <c r="D51" s="39"/>
      <c r="E51" s="35"/>
      <c r="F51" s="33"/>
      <c r="H51" s="47"/>
    </row>
    <row r="52" spans="3:8" ht="12.75">
      <c r="C52" s="47"/>
      <c r="D52" s="47"/>
      <c r="E52" s="35"/>
      <c r="F52" s="33"/>
      <c r="H52" s="47"/>
    </row>
    <row r="53" spans="3:8" ht="12.75">
      <c r="C53" s="57">
        <f>SUM(C48:C51)</f>
        <v>1140</v>
      </c>
      <c r="D53" s="47"/>
      <c r="E53" s="35"/>
      <c r="F53" s="33"/>
      <c r="H53" s="47"/>
    </row>
    <row r="54" spans="1:9" ht="12.75">
      <c r="A54" s="40"/>
      <c r="B54" s="38"/>
      <c r="C54" s="47"/>
      <c r="F54" s="14"/>
      <c r="H54" s="47"/>
      <c r="I54" s="10"/>
    </row>
    <row r="55" spans="2:8" ht="18">
      <c r="B55" s="1" t="s">
        <v>41</v>
      </c>
      <c r="C55" s="5">
        <v>500</v>
      </c>
      <c r="D55" s="5">
        <f>D44+C53</f>
        <v>17707.03</v>
      </c>
      <c r="E55" s="5">
        <f>SUM(C55:D55)</f>
        <v>18207.03</v>
      </c>
      <c r="F55" s="15"/>
      <c r="G55" s="19"/>
      <c r="H55" s="47"/>
    </row>
    <row r="56" ht="12.75">
      <c r="H56" s="47"/>
    </row>
    <row r="57" spans="2:8" ht="12.75">
      <c r="B57" s="1" t="s">
        <v>6</v>
      </c>
      <c r="F57" s="15"/>
      <c r="H57" s="47"/>
    </row>
    <row r="58" spans="1:9" ht="12.75">
      <c r="A58" s="30"/>
      <c r="B58" s="18"/>
      <c r="C58" s="18"/>
      <c r="D58" s="18"/>
      <c r="I58" s="37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6" customWidth="1"/>
    <col min="2" max="2" width="41.83203125" style="20" customWidth="1"/>
    <col min="3" max="3" width="9.33203125" style="22" customWidth="1"/>
    <col min="4" max="4" width="10.66015625" style="22" bestFit="1" customWidth="1"/>
    <col min="5" max="5" width="9.33203125" style="22" customWidth="1"/>
    <col min="6" max="6" width="11.83203125" style="22" customWidth="1"/>
    <col min="7" max="16384" width="9.33203125" style="16" customWidth="1"/>
  </cols>
  <sheetData>
    <row r="1" ht="20.25">
      <c r="C1" s="21" t="str">
        <f>'Parish Council'!B1</f>
        <v>ASPLEY HEATH PARISH COUNCIL</v>
      </c>
    </row>
    <row r="2" ht="20.25">
      <c r="C2" s="21">
        <f>'Parish Council'!C2</f>
        <v>0</v>
      </c>
    </row>
    <row r="3" ht="20.25">
      <c r="C3" s="21">
        <f>'Parish Council'!C3</f>
        <v>0</v>
      </c>
    </row>
    <row r="4" ht="12.75"/>
    <row r="5" ht="12.75"/>
    <row r="6" ht="12.75"/>
    <row r="7" spans="1:6" ht="12.75">
      <c r="A7" s="23" t="s">
        <v>0</v>
      </c>
      <c r="C7" s="24" t="s">
        <v>1</v>
      </c>
      <c r="D7" s="24" t="s">
        <v>2</v>
      </c>
      <c r="E7" s="24"/>
      <c r="F7" s="24" t="s">
        <v>3</v>
      </c>
    </row>
    <row r="8" spans="1:6" ht="12.75">
      <c r="A8" s="23"/>
      <c r="C8" s="25" t="s">
        <v>4</v>
      </c>
      <c r="D8" s="25" t="s">
        <v>4</v>
      </c>
      <c r="E8" s="25"/>
      <c r="F8" s="25" t="s">
        <v>4</v>
      </c>
    </row>
    <row r="9" spans="1:6" ht="12.75">
      <c r="A9" s="20" t="str">
        <f>Financial_Position_as_at</f>
        <v>Financial Position as at 1 April 2022</v>
      </c>
      <c r="C9" s="22">
        <v>75.98</v>
      </c>
      <c r="D9" s="22">
        <f>2466.7+700+0.87+0.39</f>
        <v>3167.9599999999996</v>
      </c>
      <c r="F9" s="22">
        <f>D9+C9</f>
        <v>3243.9399999999996</v>
      </c>
    </row>
    <row r="10" spans="1:6" ht="12.75">
      <c r="A10" s="23"/>
      <c r="C10" s="26"/>
      <c r="D10" s="26"/>
      <c r="E10" s="26"/>
      <c r="F10" s="26"/>
    </row>
    <row r="11" spans="1:6" ht="12.75">
      <c r="A11" s="20" t="str">
        <f>Payments_since</f>
        <v>Payments since 1 April 2022</v>
      </c>
      <c r="C11" s="22">
        <v>0</v>
      </c>
      <c r="D11" s="22">
        <v>0</v>
      </c>
      <c r="F11" s="22">
        <f>SUM(C11:E11)</f>
        <v>0</v>
      </c>
    </row>
    <row r="12" ht="12.75">
      <c r="A12" s="23"/>
    </row>
    <row r="13" ht="12.75">
      <c r="A13" s="20" t="e">
        <f>Receipts_since</f>
        <v>#REF!</v>
      </c>
    </row>
    <row r="14" spans="1:6" s="28" customFormat="1" ht="12.75">
      <c r="A14" s="29"/>
      <c r="B14" s="20"/>
      <c r="C14" s="16"/>
      <c r="D14" s="27"/>
      <c r="E14" s="27"/>
      <c r="F14" s="22"/>
    </row>
    <row r="15" spans="1:4" ht="12.75">
      <c r="A15" s="29"/>
      <c r="C15" s="16"/>
      <c r="D15" s="27"/>
    </row>
    <row r="16" spans="1:4" ht="12.75">
      <c r="A16" s="29"/>
      <c r="C16" s="16"/>
      <c r="D16" s="27"/>
    </row>
    <row r="17" ht="12.75"/>
    <row r="18" spans="1:6" ht="12.75">
      <c r="A18" s="20" t="str">
        <f>Financial_Position_at_2</f>
        <v>Financial Position at 1 June 2022</v>
      </c>
      <c r="C18" s="22">
        <f>C9-C11+C14</f>
        <v>75.98</v>
      </c>
      <c r="D18" s="22">
        <f>D9-D11+D14+D16+D15</f>
        <v>3167.9599999999996</v>
      </c>
      <c r="F18" s="22">
        <f>SUM(C18:E18)</f>
        <v>3243.9399999999996</v>
      </c>
    </row>
    <row r="19" spans="3:6" ht="12.75">
      <c r="C19" s="26"/>
      <c r="D19" s="26"/>
      <c r="E19" s="26"/>
      <c r="F19" s="26"/>
    </row>
    <row r="20" spans="2:6" ht="12.75">
      <c r="B20" s="16" t="s">
        <v>11</v>
      </c>
      <c r="C20" s="22">
        <v>75.98</v>
      </c>
      <c r="D20" s="22">
        <v>3167.96</v>
      </c>
      <c r="F20" s="22">
        <f>D20+C20</f>
        <v>3243.94</v>
      </c>
    </row>
    <row r="21" ht="12.75">
      <c r="B21" s="20" t="s">
        <v>9</v>
      </c>
    </row>
    <row r="22" ht="12.75">
      <c r="B22" s="23" t="s">
        <v>10</v>
      </c>
    </row>
    <row r="23" ht="12.75">
      <c r="B23" s="18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2022-06-23T13:38:27Z</dcterms:modified>
  <cp:category/>
  <cp:version/>
  <cp:contentType/>
  <cp:contentStatus/>
</cp:coreProperties>
</file>